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026\e財政第２班\22_公営企業決算\R02公営企業決算統計\12_経営比較\05_経営比較分析表\03_市町から\下水道\20多気町◎\"/>
    </mc:Choice>
  </mc:AlternateContent>
  <workbookProtection workbookAlgorithmName="SHA-512" workbookHashValue="arZxaOwFLiiZhiVfBDnssp809OQrU+Zbt7SGa/0VIOGxNpo+x2fjVYQaKH0jWdjdr0ijujCpfWOXCxds1GkrbA==" workbookSaltValue="Ly3STasD6a+VhWCxp8AFow==" workbookSpinCount="100000" lockStructure="1"/>
  <bookViews>
    <workbookView xWindow="0" yWindow="0" windowWidth="15360" windowHeight="7640"/>
  </bookViews>
  <sheets>
    <sheet name="法適用_下水道事業" sheetId="4" r:id="rId1"/>
    <sheet name="データ" sheetId="5" state="hidden" r:id="rId2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S6" i="5"/>
  <c r="AL8" i="4" s="1"/>
  <c r="R6" i="5"/>
  <c r="Q6" i="5"/>
  <c r="W10" i="4" s="1"/>
  <c r="P6" i="5"/>
  <c r="P10" i="4" s="1"/>
  <c r="O6" i="5"/>
  <c r="I10" i="4" s="1"/>
  <c r="N6" i="5"/>
  <c r="M6" i="5"/>
  <c r="AD8" i="4" s="1"/>
  <c r="L6" i="5"/>
  <c r="K6" i="5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H85" i="4"/>
  <c r="G85" i="4"/>
  <c r="F85" i="4"/>
  <c r="E85" i="4"/>
  <c r="AT10" i="4"/>
  <c r="AD10" i="4"/>
  <c r="B10" i="4"/>
  <c r="AT8" i="4"/>
  <c r="W8" i="4"/>
  <c r="P8" i="4"/>
  <c r="I8" i="4"/>
  <c r="B8" i="4"/>
</calcChain>
</file>

<file path=xl/sharedStrings.xml><?xml version="1.0" encoding="utf-8"?>
<sst xmlns="http://schemas.openxmlformats.org/spreadsheetml/2006/main" count="319" uniqueCount="118">
  <si>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</si>
  <si>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</si>
  <si>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</si>
  <si>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</si>
  <si>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</si>
  <si>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</si>
  <si>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</si>
  <si>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</si>
  <si>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</si>
  <si>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</si>
  <si>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</si>
  <si>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</si>
  <si>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</si>
  <si>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</si>
  <si>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</si>
  <si>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</si>
  <si>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</si>
  <si>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</si>
  <si>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</si>
  <si>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</si>
  <si>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</si>
  <si>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</si>
  <si>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</si>
  <si>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</si>
  <si>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</si>
  <si>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</si>
  <si>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</si>
  <si>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</si>
  <si>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</si>
  <si>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</si>
  <si>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</si>
  <si>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</si>
  <si>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</si>
  <si>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</si>
  <si>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</si>
  <si>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</si>
  <si>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</si>
  <si>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</si>
  <si>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</si>
  <si>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</si>
  <si>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</si>
  <si>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</si>
  <si>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</si>
  <si>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</si>
  <si>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</si>
  <si>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</si>
  <si>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</si>
  <si>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</si>
  <si>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</si>
  <si>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</si>
  <si>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</si>
  <si>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</si>
  <si>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</si>
  <si>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</si>
  <si>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</si>
  <si>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</si>
  <si>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</si>
  <si>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</si>
  <si>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</si>
  <si>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</si>
  <si>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</si>
  <si>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</si>
  <si>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</si>
  <si>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</si>
  <si>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</si>
  <si>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</si>
  <si>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</si>
  <si>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</si>
  <si>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</si>
  <si>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</si>
  <si>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</si>
  <si>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</si>
  <si>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</si>
  <si>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</si>
  <si>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</si>
  <si>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</si>
  <si>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</si>
  <si>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</si>
  <si>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</si>
  <si>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</si>
  <si>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</si>
  <si>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</si>
  <si>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</si>
  <si>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</si>
  <si>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</si>
  <si>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</si>
  <si>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</si>
  <si>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</si>
  <si>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</si>
  <si>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</si>
  <si>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</si>
  <si>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</si>
  <si>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</si>
  <si>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</si>
  <si>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</si>
  <si>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</si>
  <si>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多気町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</si>
  <si>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</si>
  <si>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</si>
  <si>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</si>
  <si>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</si>
  <si>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</si>
  <si>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</si>
  <si>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</si>
  <si>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</si>
  <si>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</si>
  <si>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</si>
  <si>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</si>
  <si>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</si>
  <si>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</si>
  <si>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</si>
  <si>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</si>
  <si>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</si>
  <si>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</si>
  <si>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</si>
  <si>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令和2年度から法適用企業に移行したため、本年度が初年度の決算となります。
経常収支比率が100％を超えており、欠損金もありませんが、これは一般会計からの繰入金に依る部分が大きく、経費回収率と合わせて見ると厳しい経営状況であるといえます。
汚水処理原価が類似団体や全国平均と比べて高いことからも、維持管理経費の削減に取り組む必要があります。</t>
    <rPh sb="0" eb="2">
      <t>レイワ</t>
    </rPh>
    <rPh sb="3" eb="5">
      <t>ネンド</t>
    </rPh>
    <rPh sb="7" eb="8">
      <t>ホウ</t>
    </rPh>
    <rPh sb="8" eb="10">
      <t>テキヨウ</t>
    </rPh>
    <rPh sb="10" eb="12">
      <t>キギョウ</t>
    </rPh>
    <rPh sb="13" eb="15">
      <t>イコウ</t>
    </rPh>
    <rPh sb="20" eb="23">
      <t>ホンネンド</t>
    </rPh>
    <rPh sb="24" eb="27">
      <t>ショネンド</t>
    </rPh>
    <rPh sb="28" eb="30">
      <t>ケッサン</t>
    </rPh>
    <rPh sb="37" eb="43">
      <t>ケイジョウシュウシヒリツ</t>
    </rPh>
    <rPh sb="49" eb="50">
      <t>コ</t>
    </rPh>
    <rPh sb="55" eb="58">
      <t>ケッソンキン</t>
    </rPh>
    <rPh sb="69" eb="71">
      <t>イッパン</t>
    </rPh>
    <rPh sb="71" eb="73">
      <t>カイケイ</t>
    </rPh>
    <rPh sb="76" eb="78">
      <t>クリイレ</t>
    </rPh>
    <rPh sb="78" eb="79">
      <t>キン</t>
    </rPh>
    <rPh sb="80" eb="81">
      <t>ヨ</t>
    </rPh>
    <rPh sb="82" eb="84">
      <t>ブブン</t>
    </rPh>
    <rPh sb="85" eb="86">
      <t>オオ</t>
    </rPh>
    <rPh sb="89" eb="91">
      <t>ケイヒ</t>
    </rPh>
    <rPh sb="91" eb="93">
      <t>カイシュウ</t>
    </rPh>
    <rPh sb="93" eb="94">
      <t>リツ</t>
    </rPh>
    <rPh sb="95" eb="96">
      <t>ア</t>
    </rPh>
    <rPh sb="99" eb="100">
      <t>ミ</t>
    </rPh>
    <rPh sb="102" eb="103">
      <t>キビ</t>
    </rPh>
    <rPh sb="105" eb="107">
      <t>ケイエイ</t>
    </rPh>
    <rPh sb="107" eb="109">
      <t>ジョウキョウ</t>
    </rPh>
    <rPh sb="119" eb="121">
      <t>オスイ</t>
    </rPh>
    <rPh sb="121" eb="123">
      <t>ショリ</t>
    </rPh>
    <rPh sb="123" eb="125">
      <t>ゲンカ</t>
    </rPh>
    <rPh sb="126" eb="130">
      <t>ルイジダンタイ</t>
    </rPh>
    <rPh sb="131" eb="135">
      <t>ゼンコクヘイキン</t>
    </rPh>
    <rPh sb="136" eb="137">
      <t>クラ</t>
    </rPh>
    <rPh sb="139" eb="140">
      <t>タカ</t>
    </rPh>
    <rPh sb="147" eb="149">
      <t>イジ</t>
    </rPh>
    <rPh sb="149" eb="151">
      <t>カンリ</t>
    </rPh>
    <rPh sb="151" eb="153">
      <t>ケイヒ</t>
    </rPh>
    <rPh sb="154" eb="156">
      <t>サクゲン</t>
    </rPh>
    <rPh sb="157" eb="158">
      <t>ト</t>
    </rPh>
    <rPh sb="159" eb="160">
      <t>ク</t>
    </rPh>
    <rPh sb="161" eb="163">
      <t>ヒツヨウ</t>
    </rPh>
    <phoneticPr fontId="4"/>
  </si>
  <si>
    <t>現在は施設の維持管理業務が中心となっています。施設の老朽化に加え、人口や有収水量の減少により使用料収入が見込めないため、一般会計からの繰入金に依存する厳しい経営状況となっています。
今後は公共下水道への接続も検討しつつ、引き続き経費の節減に取り組んでいきます。</t>
    <rPh sb="0" eb="2">
      <t>ゲンザイ</t>
    </rPh>
    <rPh sb="3" eb="5">
      <t>シセツ</t>
    </rPh>
    <rPh sb="6" eb="8">
      <t>イジ</t>
    </rPh>
    <rPh sb="8" eb="10">
      <t>カンリ</t>
    </rPh>
    <rPh sb="10" eb="12">
      <t>ギョウム</t>
    </rPh>
    <rPh sb="13" eb="15">
      <t>チュウシン</t>
    </rPh>
    <rPh sb="23" eb="25">
      <t>シセツ</t>
    </rPh>
    <rPh sb="26" eb="29">
      <t>ロウキュウカ</t>
    </rPh>
    <rPh sb="30" eb="31">
      <t>クワ</t>
    </rPh>
    <rPh sb="33" eb="35">
      <t>ジンコウ</t>
    </rPh>
    <rPh sb="36" eb="38">
      <t>ユウシュウ</t>
    </rPh>
    <rPh sb="38" eb="40">
      <t>スイリョウ</t>
    </rPh>
    <rPh sb="41" eb="43">
      <t>ゲンショウ</t>
    </rPh>
    <rPh sb="46" eb="49">
      <t>シヨウリョウ</t>
    </rPh>
    <rPh sb="49" eb="51">
      <t>シュウニュウ</t>
    </rPh>
    <rPh sb="52" eb="54">
      <t>ミコ</t>
    </rPh>
    <rPh sb="60" eb="62">
      <t>イッパン</t>
    </rPh>
    <rPh sb="62" eb="64">
      <t>カイケイ</t>
    </rPh>
    <rPh sb="67" eb="69">
      <t>クリイレ</t>
    </rPh>
    <rPh sb="69" eb="70">
      <t>キン</t>
    </rPh>
    <rPh sb="71" eb="73">
      <t>イゾン</t>
    </rPh>
    <rPh sb="75" eb="76">
      <t>キビ</t>
    </rPh>
    <rPh sb="78" eb="80">
      <t>ケイエイ</t>
    </rPh>
    <rPh sb="80" eb="82">
      <t>ジョウキョウ</t>
    </rPh>
    <rPh sb="91" eb="93">
      <t>コンゴ</t>
    </rPh>
    <rPh sb="94" eb="96">
      <t>コウキョウ</t>
    </rPh>
    <rPh sb="96" eb="99">
      <t>ゲスイドウ</t>
    </rPh>
    <rPh sb="101" eb="103">
      <t>セツゾク</t>
    </rPh>
    <rPh sb="104" eb="106">
      <t>ケントウ</t>
    </rPh>
    <rPh sb="110" eb="111">
      <t>ヒ</t>
    </rPh>
    <rPh sb="112" eb="113">
      <t>ツヅ</t>
    </rPh>
    <rPh sb="114" eb="116">
      <t>ケイヒ</t>
    </rPh>
    <rPh sb="117" eb="119">
      <t>セツゲン</t>
    </rPh>
    <rPh sb="120" eb="121">
      <t>ト</t>
    </rPh>
    <rPh sb="122" eb="123">
      <t>ク</t>
    </rPh>
    <phoneticPr fontId="4"/>
  </si>
  <si>
    <t>町内には6ヵ所の処理場があります。いずれの施設も供用開始から20年近く経過しており、施設の老朽化にともなう修繕費等の増加が見込まれます。
機能強化対策事業により、令和2年度は非常通報装置の一部更新を実施しました。
今後も緊急性の高い施設、設備から更新を行っていきます。</t>
    <rPh sb="0" eb="2">
      <t>チョウナイ</t>
    </rPh>
    <rPh sb="6" eb="7">
      <t>ショ</t>
    </rPh>
    <rPh sb="8" eb="11">
      <t>ショリジョウ</t>
    </rPh>
    <rPh sb="21" eb="23">
      <t>シセツ</t>
    </rPh>
    <rPh sb="24" eb="26">
      <t>キョウヨウ</t>
    </rPh>
    <rPh sb="26" eb="28">
      <t>カイシ</t>
    </rPh>
    <rPh sb="32" eb="33">
      <t>ネン</t>
    </rPh>
    <rPh sb="33" eb="34">
      <t>チカ</t>
    </rPh>
    <rPh sb="35" eb="37">
      <t>ケイカ</t>
    </rPh>
    <rPh sb="42" eb="44">
      <t>シセツ</t>
    </rPh>
    <rPh sb="45" eb="48">
      <t>ロウキュウカ</t>
    </rPh>
    <rPh sb="53" eb="56">
      <t>シュウゼンヒ</t>
    </rPh>
    <rPh sb="56" eb="57">
      <t>トウ</t>
    </rPh>
    <rPh sb="58" eb="60">
      <t>ゾウカ</t>
    </rPh>
    <rPh sb="61" eb="63">
      <t>ミコ</t>
    </rPh>
    <rPh sb="69" eb="71">
      <t>キノウ</t>
    </rPh>
    <rPh sb="71" eb="73">
      <t>キョウカ</t>
    </rPh>
    <rPh sb="73" eb="75">
      <t>タイサク</t>
    </rPh>
    <rPh sb="75" eb="77">
      <t>ジギョウ</t>
    </rPh>
    <rPh sb="81" eb="83">
      <t>レイワ</t>
    </rPh>
    <rPh sb="84" eb="86">
      <t>ネンド</t>
    </rPh>
    <rPh sb="87" eb="89">
      <t>ヒジョウ</t>
    </rPh>
    <rPh sb="89" eb="91">
      <t>ツウホウ</t>
    </rPh>
    <rPh sb="94" eb="96">
      <t>イチブ</t>
    </rPh>
    <rPh sb="96" eb="98">
      <t>コウシン</t>
    </rPh>
    <rPh sb="99" eb="101">
      <t>ジッシ</t>
    </rPh>
    <rPh sb="107" eb="109">
      <t>コンゴ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</si>
</sst>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A2-4516-88FA-DAE072996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2-4516-88FA-DAE072996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60-4649-AFAE-166F5F7B0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0-4649-AFAE-166F5F7B0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94.86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7-4A24-A76D-F02CF5C79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7-4A24-A76D-F02CF5C79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1-42CA-8E8F-2E3AC23D0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1-42CA-8E8F-2E3AC23D0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0-4034-9B45-AF0EE6CB6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0-4034-9B45-AF0EE6CB6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B-458D-8513-82A867C97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B-458D-8513-82A867C97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9-41D2-B203-5FF79DE85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139.02000000000001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9-41D2-B203-5FF79DE85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E-460F-BFDB-9A73FFF9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29.13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E-460F-BFDB-9A73FFF9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3-4CD9-AB0F-211C9D698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867.83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3-4CD9-AB0F-211C9D698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2-4399-A926-FF255EF54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2-4399-A926-FF255EF54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DA-4827-9858-3353EBD27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A-4827-9858-3353EBD27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【121.19】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【832.52】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【253.04】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70" zoomScaleNormal="70" workbookViewId="0">
      <selection activeCell="BL47" sqref="BL47:BZ63"/>
    </sheetView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2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2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5" t="str">
        <f>データ!H6</f>
        <v>三重県　多気町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2">
      <c r="A8" s="2"/>
      <c r="B8" s="72" t="str">
        <f>データ!I6</f>
        <v>法適用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14346</v>
      </c>
      <c r="AM8" s="69"/>
      <c r="AN8" s="69"/>
      <c r="AO8" s="69"/>
      <c r="AP8" s="69"/>
      <c r="AQ8" s="69"/>
      <c r="AR8" s="69"/>
      <c r="AS8" s="69"/>
      <c r="AT8" s="68">
        <f>データ!T6</f>
        <v>103.06</v>
      </c>
      <c r="AU8" s="68"/>
      <c r="AV8" s="68"/>
      <c r="AW8" s="68"/>
      <c r="AX8" s="68"/>
      <c r="AY8" s="68"/>
      <c r="AZ8" s="68"/>
      <c r="BA8" s="68"/>
      <c r="BB8" s="68">
        <f>データ!U6</f>
        <v>139.19999999999999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2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2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>
        <f>データ!O6</f>
        <v>66.38</v>
      </c>
      <c r="J10" s="68"/>
      <c r="K10" s="68"/>
      <c r="L10" s="68"/>
      <c r="M10" s="68"/>
      <c r="N10" s="68"/>
      <c r="O10" s="68"/>
      <c r="P10" s="68">
        <f>データ!P6</f>
        <v>18.170000000000002</v>
      </c>
      <c r="Q10" s="68"/>
      <c r="R10" s="68"/>
      <c r="S10" s="68"/>
      <c r="T10" s="68"/>
      <c r="U10" s="68"/>
      <c r="V10" s="68"/>
      <c r="W10" s="68">
        <f>データ!Q6</f>
        <v>100</v>
      </c>
      <c r="X10" s="68"/>
      <c r="Y10" s="68"/>
      <c r="Z10" s="68"/>
      <c r="AA10" s="68"/>
      <c r="AB10" s="68"/>
      <c r="AC10" s="68"/>
      <c r="AD10" s="69">
        <f>データ!R6</f>
        <v>2750</v>
      </c>
      <c r="AE10" s="69"/>
      <c r="AF10" s="69"/>
      <c r="AG10" s="69"/>
      <c r="AH10" s="69"/>
      <c r="AI10" s="69"/>
      <c r="AJ10" s="69"/>
      <c r="AK10" s="2"/>
      <c r="AL10" s="69">
        <f>データ!V6</f>
        <v>2588</v>
      </c>
      <c r="AM10" s="69"/>
      <c r="AN10" s="69"/>
      <c r="AO10" s="69"/>
      <c r="AP10" s="69"/>
      <c r="AQ10" s="69"/>
      <c r="AR10" s="69"/>
      <c r="AS10" s="69"/>
      <c r="AT10" s="68">
        <f>データ!W6</f>
        <v>1.52</v>
      </c>
      <c r="AU10" s="68"/>
      <c r="AV10" s="68"/>
      <c r="AW10" s="68"/>
      <c r="AX10" s="68"/>
      <c r="AY10" s="68"/>
      <c r="AZ10" s="68"/>
      <c r="BA10" s="68"/>
      <c r="BB10" s="68">
        <f>データ!X6</f>
        <v>1702.63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2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2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2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115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2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2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2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2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2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2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2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2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2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2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2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2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2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2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2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2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2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2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2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2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2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2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2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2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2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2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2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2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2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2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2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117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2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2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2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2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2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2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2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2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2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2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2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2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2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2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2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2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2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2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2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116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2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2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2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2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2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2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2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2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2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2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2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2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2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2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2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2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2">
      <c r="C83" s="2" t="s">
        <v>30</v>
      </c>
    </row>
    <row r="84" spans="1:78" hidden="1" x14ac:dyDescent="0.2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2">
      <c r="B85" s="26"/>
      <c r="C85" s="26"/>
      <c r="D85" s="26"/>
      <c r="E85" s="26" t="str">
        <f>データ!AI6</f>
        <v>【104.99】</v>
      </c>
      <c r="F85" s="26" t="str">
        <f>データ!AT6</f>
        <v>【121.19】</v>
      </c>
      <c r="G85" s="26" t="str">
        <f>データ!BE6</f>
        <v>【32.80】</v>
      </c>
      <c r="H85" s="26" t="str">
        <f>データ!BP6</f>
        <v>【832.52】</v>
      </c>
      <c r="I85" s="26" t="str">
        <f>データ!CA6</f>
        <v>【60.94】</v>
      </c>
      <c r="J85" s="26" t="str">
        <f>データ!CL6</f>
        <v>【253.04】</v>
      </c>
      <c r="K85" s="26" t="str">
        <f>データ!CW6</f>
        <v>【54.84】</v>
      </c>
      <c r="L85" s="26" t="str">
        <f>データ!DH6</f>
        <v>【86.60】</v>
      </c>
      <c r="M85" s="26" t="str">
        <f>データ!DS6</f>
        <v>【22.21】</v>
      </c>
      <c r="N85" s="26" t="str">
        <f>データ!ED6</f>
        <v>【0.00】</v>
      </c>
      <c r="O85" s="26" t="str">
        <f>データ!EO6</f>
        <v>【0.16】</v>
      </c>
    </row>
  </sheetData>
  <sheetProtection algorithmName="SHA-512" hashValue="9cNMQF1MIPRltIlAsPF42re1NlL67nqR4A3qGdlLWaFmQd9xc2t2X00jFsdfGmTBGCnLFbBQzofsYxWP6ig1qQ==" saltValue="5N4y7levAVQJqgaICv0PJQ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2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2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53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54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2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2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2">
      <c r="A6" s="28" t="s">
        <v>95</v>
      </c>
      <c r="B6" s="33">
        <f>B7</f>
        <v>2020</v>
      </c>
      <c r="C6" s="33">
        <f t="shared" ref="C6:X6" si="3">C7</f>
        <v>244414</v>
      </c>
      <c r="D6" s="33">
        <f t="shared" si="3"/>
        <v>46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三重県　多気町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>
        <f t="shared" si="3"/>
        <v>66.38</v>
      </c>
      <c r="P6" s="34">
        <f t="shared" si="3"/>
        <v>18.170000000000002</v>
      </c>
      <c r="Q6" s="34">
        <f t="shared" si="3"/>
        <v>100</v>
      </c>
      <c r="R6" s="34">
        <f t="shared" si="3"/>
        <v>2750</v>
      </c>
      <c r="S6" s="34">
        <f t="shared" si="3"/>
        <v>14346</v>
      </c>
      <c r="T6" s="34">
        <f t="shared" si="3"/>
        <v>103.06</v>
      </c>
      <c r="U6" s="34">
        <f t="shared" si="3"/>
        <v>139.19999999999999</v>
      </c>
      <c r="V6" s="34">
        <f t="shared" si="3"/>
        <v>2588</v>
      </c>
      <c r="W6" s="34">
        <f t="shared" si="3"/>
        <v>1.52</v>
      </c>
      <c r="X6" s="34">
        <f t="shared" si="3"/>
        <v>1702.63</v>
      </c>
      <c r="Y6" s="35" t="str">
        <f>IF(Y7="",NA(),Y7)</f>
        <v>-</v>
      </c>
      <c r="Z6" s="35" t="str">
        <f t="shared" ref="Z6:AH6" si="4">IF(Z7="",NA(),Z7)</f>
        <v>-</v>
      </c>
      <c r="AA6" s="35" t="str">
        <f t="shared" si="4"/>
        <v>-</v>
      </c>
      <c r="AB6" s="35" t="str">
        <f t="shared" si="4"/>
        <v>-</v>
      </c>
      <c r="AC6" s="35">
        <f t="shared" si="4"/>
        <v>103.56</v>
      </c>
      <c r="AD6" s="35" t="str">
        <f t="shared" si="4"/>
        <v>-</v>
      </c>
      <c r="AE6" s="35" t="str">
        <f t="shared" si="4"/>
        <v>-</v>
      </c>
      <c r="AF6" s="35" t="str">
        <f t="shared" si="4"/>
        <v>-</v>
      </c>
      <c r="AG6" s="35" t="str">
        <f t="shared" si="4"/>
        <v>-</v>
      </c>
      <c r="AH6" s="35">
        <f t="shared" si="4"/>
        <v>106.37</v>
      </c>
      <c r="AI6" s="34" t="str">
        <f>IF(AI7="","",IF(AI7="-","【-】","【"&amp;SUBSTITUTE(TEXT(AI7,"#,##0.00"),"-","△")&amp;"】"))</f>
        <v>【104.99】</v>
      </c>
      <c r="AJ6" s="35" t="str">
        <f>IF(AJ7="",NA(),AJ7)</f>
        <v>-</v>
      </c>
      <c r="AK6" s="35" t="str">
        <f t="shared" ref="AK6:AS6" si="5">IF(AK7="",NA(),AK7)</f>
        <v>-</v>
      </c>
      <c r="AL6" s="35" t="str">
        <f t="shared" si="5"/>
        <v>-</v>
      </c>
      <c r="AM6" s="35" t="str">
        <f t="shared" si="5"/>
        <v>-</v>
      </c>
      <c r="AN6" s="34">
        <f t="shared" si="5"/>
        <v>0</v>
      </c>
      <c r="AO6" s="35" t="str">
        <f t="shared" si="5"/>
        <v>-</v>
      </c>
      <c r="AP6" s="35" t="str">
        <f t="shared" si="5"/>
        <v>-</v>
      </c>
      <c r="AQ6" s="35" t="str">
        <f t="shared" si="5"/>
        <v>-</v>
      </c>
      <c r="AR6" s="35" t="str">
        <f t="shared" si="5"/>
        <v>-</v>
      </c>
      <c r="AS6" s="35">
        <f t="shared" si="5"/>
        <v>139.02000000000001</v>
      </c>
      <c r="AT6" s="34" t="str">
        <f>IF(AT7="","",IF(AT7="-","【-】","【"&amp;SUBSTITUTE(TEXT(AT7,"#,##0.00"),"-","△")&amp;"】"))</f>
        <v>【121.19】</v>
      </c>
      <c r="AU6" s="35" t="str">
        <f>IF(AU7="",NA(),AU7)</f>
        <v>-</v>
      </c>
      <c r="AV6" s="35" t="str">
        <f t="shared" ref="AV6:BD6" si="6">IF(AV7="",NA(),AV7)</f>
        <v>-</v>
      </c>
      <c r="AW6" s="35" t="str">
        <f t="shared" si="6"/>
        <v>-</v>
      </c>
      <c r="AX6" s="35" t="str">
        <f t="shared" si="6"/>
        <v>-</v>
      </c>
      <c r="AY6" s="35">
        <f t="shared" si="6"/>
        <v>30.76</v>
      </c>
      <c r="AZ6" s="35" t="str">
        <f t="shared" si="6"/>
        <v>-</v>
      </c>
      <c r="BA6" s="35" t="str">
        <f t="shared" si="6"/>
        <v>-</v>
      </c>
      <c r="BB6" s="35" t="str">
        <f t="shared" si="6"/>
        <v>-</v>
      </c>
      <c r="BC6" s="35" t="str">
        <f t="shared" si="6"/>
        <v>-</v>
      </c>
      <c r="BD6" s="35">
        <f t="shared" si="6"/>
        <v>29.13</v>
      </c>
      <c r="BE6" s="34" t="str">
        <f>IF(BE7="","",IF(BE7="-","【-】","【"&amp;SUBSTITUTE(TEXT(BE7,"#,##0.00"),"-","△")&amp;"】"))</f>
        <v>【32.80】</v>
      </c>
      <c r="BF6" s="35" t="str">
        <f>IF(BF7="",NA(),BF7)</f>
        <v>-</v>
      </c>
      <c r="BG6" s="35" t="str">
        <f t="shared" ref="BG6:BO6" si="7">IF(BG7="",NA(),BG7)</f>
        <v>-</v>
      </c>
      <c r="BH6" s="35" t="str">
        <f t="shared" si="7"/>
        <v>-</v>
      </c>
      <c r="BI6" s="35" t="str">
        <f t="shared" si="7"/>
        <v>-</v>
      </c>
      <c r="BJ6" s="35">
        <f t="shared" si="7"/>
        <v>19.62</v>
      </c>
      <c r="BK6" s="35" t="str">
        <f t="shared" si="7"/>
        <v>-</v>
      </c>
      <c r="BL6" s="35" t="str">
        <f t="shared" si="7"/>
        <v>-</v>
      </c>
      <c r="BM6" s="35" t="str">
        <f t="shared" si="7"/>
        <v>-</v>
      </c>
      <c r="BN6" s="35" t="str">
        <f t="shared" si="7"/>
        <v>-</v>
      </c>
      <c r="BO6" s="35">
        <f t="shared" si="7"/>
        <v>867.83</v>
      </c>
      <c r="BP6" s="34" t="str">
        <f>IF(BP7="","",IF(BP7="-","【-】","【"&amp;SUBSTITUTE(TEXT(BP7,"#,##0.00"),"-","△")&amp;"】"))</f>
        <v>【832.52】</v>
      </c>
      <c r="BQ6" s="35" t="str">
        <f>IF(BQ7="",NA(),BQ7)</f>
        <v>-</v>
      </c>
      <c r="BR6" s="35" t="str">
        <f t="shared" ref="BR6:BZ6" si="8">IF(BR7="",NA(),BR7)</f>
        <v>-</v>
      </c>
      <c r="BS6" s="35" t="str">
        <f t="shared" si="8"/>
        <v>-</v>
      </c>
      <c r="BT6" s="35" t="str">
        <f t="shared" si="8"/>
        <v>-</v>
      </c>
      <c r="BU6" s="35">
        <f t="shared" si="8"/>
        <v>45.51</v>
      </c>
      <c r="BV6" s="35" t="str">
        <f t="shared" si="8"/>
        <v>-</v>
      </c>
      <c r="BW6" s="35" t="str">
        <f t="shared" si="8"/>
        <v>-</v>
      </c>
      <c r="BX6" s="35" t="str">
        <f t="shared" si="8"/>
        <v>-</v>
      </c>
      <c r="BY6" s="35" t="str">
        <f t="shared" si="8"/>
        <v>-</v>
      </c>
      <c r="BZ6" s="35">
        <f t="shared" si="8"/>
        <v>57.08</v>
      </c>
      <c r="CA6" s="34" t="str">
        <f>IF(CA7="","",IF(CA7="-","【-】","【"&amp;SUBSTITUTE(TEXT(CA7,"#,##0.00"),"-","△")&amp;"】"))</f>
        <v>【60.94】</v>
      </c>
      <c r="CB6" s="35" t="str">
        <f>IF(CB7="",NA(),CB7)</f>
        <v>-</v>
      </c>
      <c r="CC6" s="35" t="str">
        <f t="shared" ref="CC6:CK6" si="9">IF(CC7="",NA(),CC7)</f>
        <v>-</v>
      </c>
      <c r="CD6" s="35" t="str">
        <f t="shared" si="9"/>
        <v>-</v>
      </c>
      <c r="CE6" s="35" t="str">
        <f t="shared" si="9"/>
        <v>-</v>
      </c>
      <c r="CF6" s="35">
        <f t="shared" si="9"/>
        <v>304.13</v>
      </c>
      <c r="CG6" s="35" t="str">
        <f t="shared" si="9"/>
        <v>-</v>
      </c>
      <c r="CH6" s="35" t="str">
        <f t="shared" si="9"/>
        <v>-</v>
      </c>
      <c r="CI6" s="35" t="str">
        <f t="shared" si="9"/>
        <v>-</v>
      </c>
      <c r="CJ6" s="35" t="str">
        <f t="shared" si="9"/>
        <v>-</v>
      </c>
      <c r="CK6" s="35">
        <f t="shared" si="9"/>
        <v>274.99</v>
      </c>
      <c r="CL6" s="34" t="str">
        <f>IF(CL7="","",IF(CL7="-","【-】","【"&amp;SUBSTITUTE(TEXT(CL7,"#,##0.00"),"-","△")&amp;"】"))</f>
        <v>【253.04】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>
        <f t="shared" si="10"/>
        <v>68.53</v>
      </c>
      <c r="CR6" s="35" t="str">
        <f t="shared" si="10"/>
        <v>-</v>
      </c>
      <c r="CS6" s="35" t="str">
        <f t="shared" si="10"/>
        <v>-</v>
      </c>
      <c r="CT6" s="35" t="str">
        <f t="shared" si="10"/>
        <v>-</v>
      </c>
      <c r="CU6" s="35" t="str">
        <f t="shared" si="10"/>
        <v>-</v>
      </c>
      <c r="CV6" s="35">
        <f t="shared" si="10"/>
        <v>54.83</v>
      </c>
      <c r="CW6" s="34" t="str">
        <f>IF(CW7="","",IF(CW7="-","【-】","【"&amp;SUBSTITUTE(TEXT(CW7,"#,##0.00"),"-","△")&amp;"】"))</f>
        <v>【54.84】</v>
      </c>
      <c r="CX6" s="35" t="str">
        <f>IF(CX7="",NA(),CX7)</f>
        <v>-</v>
      </c>
      <c r="CY6" s="35" t="str">
        <f t="shared" ref="CY6:DG6" si="11">IF(CY7="",NA(),CY7)</f>
        <v>-</v>
      </c>
      <c r="CZ6" s="35" t="str">
        <f t="shared" si="11"/>
        <v>-</v>
      </c>
      <c r="DA6" s="35" t="str">
        <f t="shared" si="11"/>
        <v>-</v>
      </c>
      <c r="DB6" s="35">
        <f t="shared" si="11"/>
        <v>94.86</v>
      </c>
      <c r="DC6" s="35" t="str">
        <f t="shared" si="11"/>
        <v>-</v>
      </c>
      <c r="DD6" s="35" t="str">
        <f t="shared" si="11"/>
        <v>-</v>
      </c>
      <c r="DE6" s="35" t="str">
        <f t="shared" si="11"/>
        <v>-</v>
      </c>
      <c r="DF6" s="35" t="str">
        <f t="shared" si="11"/>
        <v>-</v>
      </c>
      <c r="DG6" s="35">
        <f t="shared" si="11"/>
        <v>84.7</v>
      </c>
      <c r="DH6" s="34" t="str">
        <f>IF(DH7="","",IF(DH7="-","【-】","【"&amp;SUBSTITUTE(TEXT(DH7,"#,##0.00"),"-","△")&amp;"】"))</f>
        <v>【86.60】</v>
      </c>
      <c r="DI6" s="35" t="str">
        <f>IF(DI7="",NA(),DI7)</f>
        <v>-</v>
      </c>
      <c r="DJ6" s="35" t="str">
        <f t="shared" ref="DJ6:DR6" si="12">IF(DJ7="",NA(),DJ7)</f>
        <v>-</v>
      </c>
      <c r="DK6" s="35" t="str">
        <f t="shared" si="12"/>
        <v>-</v>
      </c>
      <c r="DL6" s="35" t="str">
        <f t="shared" si="12"/>
        <v>-</v>
      </c>
      <c r="DM6" s="35">
        <f t="shared" si="12"/>
        <v>4.54</v>
      </c>
      <c r="DN6" s="35" t="str">
        <f t="shared" si="12"/>
        <v>-</v>
      </c>
      <c r="DO6" s="35" t="str">
        <f t="shared" si="12"/>
        <v>-</v>
      </c>
      <c r="DP6" s="35" t="str">
        <f t="shared" si="12"/>
        <v>-</v>
      </c>
      <c r="DQ6" s="35" t="str">
        <f t="shared" si="12"/>
        <v>-</v>
      </c>
      <c r="DR6" s="35">
        <f t="shared" si="12"/>
        <v>20.34</v>
      </c>
      <c r="DS6" s="34" t="str">
        <f>IF(DS7="","",IF(DS7="-","【-】","【"&amp;SUBSTITUTE(TEXT(DS7,"#,##0.00"),"-","△")&amp;"】"))</f>
        <v>【22.21】</v>
      </c>
      <c r="DT6" s="35" t="str">
        <f>IF(DT7="",NA(),DT7)</f>
        <v>-</v>
      </c>
      <c r="DU6" s="35" t="str">
        <f t="shared" ref="DU6:EC6" si="13">IF(DU7="",NA(),DU7)</f>
        <v>-</v>
      </c>
      <c r="DV6" s="35" t="str">
        <f t="shared" si="13"/>
        <v>-</v>
      </c>
      <c r="DW6" s="35" t="str">
        <f t="shared" si="13"/>
        <v>-</v>
      </c>
      <c r="DX6" s="34">
        <f t="shared" si="13"/>
        <v>0</v>
      </c>
      <c r="DY6" s="35" t="str">
        <f t="shared" si="13"/>
        <v>-</v>
      </c>
      <c r="DZ6" s="35" t="str">
        <f t="shared" si="13"/>
        <v>-</v>
      </c>
      <c r="EA6" s="35" t="str">
        <f t="shared" si="13"/>
        <v>-</v>
      </c>
      <c r="EB6" s="35" t="str">
        <f t="shared" si="13"/>
        <v>-</v>
      </c>
      <c r="EC6" s="34">
        <f t="shared" si="13"/>
        <v>0</v>
      </c>
      <c r="ED6" s="34" t="str">
        <f>IF(ED7="","",IF(ED7="-","【-】","【"&amp;SUBSTITUTE(TEXT(ED7,"#,##0.00"),"-","△")&amp;"】"))</f>
        <v>【0.00】</v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4">
        <f t="shared" si="14"/>
        <v>0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>
        <f t="shared" si="14"/>
        <v>0.25</v>
      </c>
      <c r="EO6" s="34" t="str">
        <f>IF(EO7="","",IF(EO7="-","【-】","【"&amp;SUBSTITUTE(TEXT(EO7,"#,##0.00"),"-","△")&amp;"】"))</f>
        <v>【0.16】</v>
      </c>
    </row>
    <row r="7" spans="1:148" s="36" customFormat="1" x14ac:dyDescent="0.2">
      <c r="A7" s="28"/>
      <c r="B7" s="37">
        <v>2020</v>
      </c>
      <c r="C7" s="37">
        <v>244414</v>
      </c>
      <c r="D7" s="37">
        <v>46</v>
      </c>
      <c r="E7" s="37">
        <v>17</v>
      </c>
      <c r="F7" s="37">
        <v>5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66.38</v>
      </c>
      <c r="P7" s="38">
        <v>18.170000000000002</v>
      </c>
      <c r="Q7" s="38">
        <v>100</v>
      </c>
      <c r="R7" s="38">
        <v>2750</v>
      </c>
      <c r="S7" s="38">
        <v>14346</v>
      </c>
      <c r="T7" s="38">
        <v>103.06</v>
      </c>
      <c r="U7" s="38">
        <v>139.19999999999999</v>
      </c>
      <c r="V7" s="38">
        <v>2588</v>
      </c>
      <c r="W7" s="38">
        <v>1.52</v>
      </c>
      <c r="X7" s="38">
        <v>1702.63</v>
      </c>
      <c r="Y7" s="38" t="s">
        <v>102</v>
      </c>
      <c r="Z7" s="38" t="s">
        <v>102</v>
      </c>
      <c r="AA7" s="38" t="s">
        <v>102</v>
      </c>
      <c r="AB7" s="38" t="s">
        <v>102</v>
      </c>
      <c r="AC7" s="38">
        <v>103.56</v>
      </c>
      <c r="AD7" s="38" t="s">
        <v>102</v>
      </c>
      <c r="AE7" s="38" t="s">
        <v>102</v>
      </c>
      <c r="AF7" s="38" t="s">
        <v>102</v>
      </c>
      <c r="AG7" s="38" t="s">
        <v>102</v>
      </c>
      <c r="AH7" s="38">
        <v>106.37</v>
      </c>
      <c r="AI7" s="38">
        <v>104.99</v>
      </c>
      <c r="AJ7" s="38" t="s">
        <v>102</v>
      </c>
      <c r="AK7" s="38" t="s">
        <v>102</v>
      </c>
      <c r="AL7" s="38" t="s">
        <v>102</v>
      </c>
      <c r="AM7" s="38" t="s">
        <v>102</v>
      </c>
      <c r="AN7" s="38">
        <v>0</v>
      </c>
      <c r="AO7" s="38" t="s">
        <v>102</v>
      </c>
      <c r="AP7" s="38" t="s">
        <v>102</v>
      </c>
      <c r="AQ7" s="38" t="s">
        <v>102</v>
      </c>
      <c r="AR7" s="38" t="s">
        <v>102</v>
      </c>
      <c r="AS7" s="38">
        <v>139.02000000000001</v>
      </c>
      <c r="AT7" s="38">
        <v>121.19</v>
      </c>
      <c r="AU7" s="38" t="s">
        <v>102</v>
      </c>
      <c r="AV7" s="38" t="s">
        <v>102</v>
      </c>
      <c r="AW7" s="38" t="s">
        <v>102</v>
      </c>
      <c r="AX7" s="38" t="s">
        <v>102</v>
      </c>
      <c r="AY7" s="38">
        <v>30.76</v>
      </c>
      <c r="AZ7" s="38" t="s">
        <v>102</v>
      </c>
      <c r="BA7" s="38" t="s">
        <v>102</v>
      </c>
      <c r="BB7" s="38" t="s">
        <v>102</v>
      </c>
      <c r="BC7" s="38" t="s">
        <v>102</v>
      </c>
      <c r="BD7" s="38">
        <v>29.13</v>
      </c>
      <c r="BE7" s="38">
        <v>32.799999999999997</v>
      </c>
      <c r="BF7" s="38" t="s">
        <v>102</v>
      </c>
      <c r="BG7" s="38" t="s">
        <v>102</v>
      </c>
      <c r="BH7" s="38" t="s">
        <v>102</v>
      </c>
      <c r="BI7" s="38" t="s">
        <v>102</v>
      </c>
      <c r="BJ7" s="38">
        <v>19.62</v>
      </c>
      <c r="BK7" s="38" t="s">
        <v>102</v>
      </c>
      <c r="BL7" s="38" t="s">
        <v>102</v>
      </c>
      <c r="BM7" s="38" t="s">
        <v>102</v>
      </c>
      <c r="BN7" s="38" t="s">
        <v>102</v>
      </c>
      <c r="BO7" s="38">
        <v>867.83</v>
      </c>
      <c r="BP7" s="38">
        <v>832.52</v>
      </c>
      <c r="BQ7" s="38" t="s">
        <v>102</v>
      </c>
      <c r="BR7" s="38" t="s">
        <v>102</v>
      </c>
      <c r="BS7" s="38" t="s">
        <v>102</v>
      </c>
      <c r="BT7" s="38" t="s">
        <v>102</v>
      </c>
      <c r="BU7" s="38">
        <v>45.51</v>
      </c>
      <c r="BV7" s="38" t="s">
        <v>102</v>
      </c>
      <c r="BW7" s="38" t="s">
        <v>102</v>
      </c>
      <c r="BX7" s="38" t="s">
        <v>102</v>
      </c>
      <c r="BY7" s="38" t="s">
        <v>102</v>
      </c>
      <c r="BZ7" s="38">
        <v>57.08</v>
      </c>
      <c r="CA7" s="38">
        <v>60.94</v>
      </c>
      <c r="CB7" s="38" t="s">
        <v>102</v>
      </c>
      <c r="CC7" s="38" t="s">
        <v>102</v>
      </c>
      <c r="CD7" s="38" t="s">
        <v>102</v>
      </c>
      <c r="CE7" s="38" t="s">
        <v>102</v>
      </c>
      <c r="CF7" s="38">
        <v>304.13</v>
      </c>
      <c r="CG7" s="38" t="s">
        <v>102</v>
      </c>
      <c r="CH7" s="38" t="s">
        <v>102</v>
      </c>
      <c r="CI7" s="38" t="s">
        <v>102</v>
      </c>
      <c r="CJ7" s="38" t="s">
        <v>102</v>
      </c>
      <c r="CK7" s="38">
        <v>274.99</v>
      </c>
      <c r="CL7" s="38">
        <v>253.04</v>
      </c>
      <c r="CM7" s="38" t="s">
        <v>102</v>
      </c>
      <c r="CN7" s="38" t="s">
        <v>102</v>
      </c>
      <c r="CO7" s="38" t="s">
        <v>102</v>
      </c>
      <c r="CP7" s="38" t="s">
        <v>102</v>
      </c>
      <c r="CQ7" s="38">
        <v>68.53</v>
      </c>
      <c r="CR7" s="38" t="s">
        <v>102</v>
      </c>
      <c r="CS7" s="38" t="s">
        <v>102</v>
      </c>
      <c r="CT7" s="38" t="s">
        <v>102</v>
      </c>
      <c r="CU7" s="38" t="s">
        <v>102</v>
      </c>
      <c r="CV7" s="38">
        <v>54.83</v>
      </c>
      <c r="CW7" s="38">
        <v>54.84</v>
      </c>
      <c r="CX7" s="38" t="s">
        <v>102</v>
      </c>
      <c r="CY7" s="38" t="s">
        <v>102</v>
      </c>
      <c r="CZ7" s="38" t="s">
        <v>102</v>
      </c>
      <c r="DA7" s="38" t="s">
        <v>102</v>
      </c>
      <c r="DB7" s="38">
        <v>94.86</v>
      </c>
      <c r="DC7" s="38" t="s">
        <v>102</v>
      </c>
      <c r="DD7" s="38" t="s">
        <v>102</v>
      </c>
      <c r="DE7" s="38" t="s">
        <v>102</v>
      </c>
      <c r="DF7" s="38" t="s">
        <v>102</v>
      </c>
      <c r="DG7" s="38">
        <v>84.7</v>
      </c>
      <c r="DH7" s="38">
        <v>86.6</v>
      </c>
      <c r="DI7" s="38" t="s">
        <v>102</v>
      </c>
      <c r="DJ7" s="38" t="s">
        <v>102</v>
      </c>
      <c r="DK7" s="38" t="s">
        <v>102</v>
      </c>
      <c r="DL7" s="38" t="s">
        <v>102</v>
      </c>
      <c r="DM7" s="38">
        <v>4.54</v>
      </c>
      <c r="DN7" s="38" t="s">
        <v>102</v>
      </c>
      <c r="DO7" s="38" t="s">
        <v>102</v>
      </c>
      <c r="DP7" s="38" t="s">
        <v>102</v>
      </c>
      <c r="DQ7" s="38" t="s">
        <v>102</v>
      </c>
      <c r="DR7" s="38">
        <v>20.34</v>
      </c>
      <c r="DS7" s="38">
        <v>22.21</v>
      </c>
      <c r="DT7" s="38" t="s">
        <v>102</v>
      </c>
      <c r="DU7" s="38" t="s">
        <v>102</v>
      </c>
      <c r="DV7" s="38" t="s">
        <v>102</v>
      </c>
      <c r="DW7" s="38" t="s">
        <v>102</v>
      </c>
      <c r="DX7" s="38">
        <v>0</v>
      </c>
      <c r="DY7" s="38" t="s">
        <v>102</v>
      </c>
      <c r="DZ7" s="38" t="s">
        <v>102</v>
      </c>
      <c r="EA7" s="38" t="s">
        <v>102</v>
      </c>
      <c r="EB7" s="38" t="s">
        <v>102</v>
      </c>
      <c r="EC7" s="38">
        <v>0</v>
      </c>
      <c r="ED7" s="38">
        <v>0</v>
      </c>
      <c r="EE7" s="38" t="s">
        <v>102</v>
      </c>
      <c r="EF7" s="38" t="s">
        <v>102</v>
      </c>
      <c r="EG7" s="38" t="s">
        <v>102</v>
      </c>
      <c r="EH7" s="38" t="s">
        <v>102</v>
      </c>
      <c r="EI7" s="38">
        <v>0</v>
      </c>
      <c r="EJ7" s="38" t="s">
        <v>102</v>
      </c>
      <c r="EK7" s="38" t="s">
        <v>102</v>
      </c>
      <c r="EL7" s="38" t="s">
        <v>102</v>
      </c>
      <c r="EM7" s="38" t="s">
        <v>102</v>
      </c>
      <c r="EN7" s="38">
        <v>0.25</v>
      </c>
      <c r="EO7" s="38">
        <v>0.16</v>
      </c>
    </row>
    <row r="8" spans="1:148" x14ac:dyDescent="0.2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2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2">
      <c r="A10" s="40" t="s">
        <v>46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8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2">
      <c r="B12">
        <v>1</v>
      </c>
      <c r="C12">
        <v>1</v>
      </c>
      <c r="D12">
        <v>1</v>
      </c>
      <c r="E12">
        <v>1</v>
      </c>
      <c r="F12">
        <v>2</v>
      </c>
      <c r="G12" t="s">
        <v>109</v>
      </c>
    </row>
    <row r="13" spans="1:148" x14ac:dyDescent="0.2">
      <c r="B13" t="s">
        <v>110</v>
      </c>
      <c r="C13" t="s">
        <v>111</v>
      </c>
      <c r="D13" t="s">
        <v>110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2022-02-14T05:28:47Z</cp:lastPrinted>
  <dcterms:created xsi:type="dcterms:W3CDTF">2021-12-03T07:33:06Z</dcterms:created>
  <dcterms:modified xsi:type="dcterms:W3CDTF">2022-02-14T05:28:52Z</dcterms:modified>
  <cp:category/>
</cp:coreProperties>
</file>