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own.taki.mie.jp\flsv\部署別\上下水道課\01 経理係\21 調査報告\2022.01.18 経営比較分析表\分析表\"/>
    </mc:Choice>
  </mc:AlternateContent>
  <xr:revisionPtr revIDLastSave="0" documentId="13_ncr:1_{1E4949B8-3806-403F-AED4-C57CB14FE4A3}" xr6:coauthVersionLast="36" xr6:coauthVersionMax="36" xr10:uidLastSave="{00000000-0000-0000-0000-000000000000}"/>
  <workbookProtection workbookAlgorithmName="SHA-512" workbookHashValue="XObVh4mjmqNdfjT5YhDf+mmzwjW6xScpv3R7j3wrk9CNlKY9aCpMcsG/zMCQ+Z+gbBB3RxCrm2Xva9fg/WZNtA==" workbookSaltValue="YTiYfehAhBxSF+DitnzZ3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Q6" i="5"/>
  <c r="W10" i="4" s="1"/>
  <c r="P6" i="5"/>
  <c r="P10" i="4" s="1"/>
  <c r="O6" i="5"/>
  <c r="N6" i="5"/>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G85" i="4"/>
  <c r="AT10" i="4"/>
  <c r="AD10" i="4"/>
  <c r="I10" i="4"/>
  <c r="B10" i="4"/>
  <c r="AL8" i="4"/>
  <c r="AD8" i="4"/>
  <c r="B8" i="4"/>
</calcChain>
</file>

<file path=xl/sharedStrings.xml><?xml version="1.0" encoding="utf-8"?>
<sst xmlns="http://schemas.openxmlformats.org/spreadsheetml/2006/main" count="325" uniqueCount="116">
  <si>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</si>
  <si>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</si>
  <si>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</si>
  <si>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</si>
  <si>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</si>
  <si>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</si>
  <si>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</si>
  <si>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</si>
  <si>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</si>
  <si>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</si>
  <si>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</si>
  <si>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</si>
  <si>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</si>
  <si>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</si>
  <si>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</si>
  <si>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</si>
  <si>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</si>
  <si>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</si>
  <si>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</si>
  <si>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</si>
  <si>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</si>
  <si>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</si>
  <si>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</si>
  <si>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</si>
  <si>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</si>
  <si>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</si>
  <si>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</si>
  <si>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</si>
  <si>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</si>
  <si>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</si>
  <si>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</si>
  <si>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</si>
  <si>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</si>
  <si>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</si>
  <si>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</si>
  <si>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</si>
  <si>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</si>
  <si>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</si>
  <si>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</si>
  <si>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</si>
  <si>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</si>
  <si>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</si>
  <si>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</si>
  <si>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</si>
  <si>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</si>
  <si>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</si>
  <si>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</si>
  <si>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</si>
  <si>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</si>
  <si>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</si>
  <si>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</si>
  <si>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</si>
  <si>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</si>
  <si>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</si>
  <si>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</si>
  <si>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</si>
  <si>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</si>
  <si>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</si>
  <si>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</si>
  <si>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</si>
  <si>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</si>
  <si>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</si>
  <si>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</si>
  <si>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</si>
  <si>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</si>
  <si>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</si>
  <si>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</si>
  <si>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</si>
  <si>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</si>
  <si>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</si>
  <si>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</si>
  <si>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</si>
  <si>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</si>
  <si>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</si>
  <si>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</si>
  <si>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</si>
  <si>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</si>
  <si>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</si>
  <si>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</si>
  <si>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</si>
  <si>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</si>
  <si>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</si>
  <si>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</si>
  <si>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</si>
  <si>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</si>
  <si>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</si>
  <si>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</si>
  <si>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</si>
  <si>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</si>
  <si>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</si>
  <si>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</si>
  <si>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</si>
  <si>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</si>
  <si>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</si>
  <si>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</si>
  <si>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</si>
  <si>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</si>
  <si>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</si>
  <si>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</si>
  <si>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</si>
  <si>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</si>
  <si>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</si>
  <si>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</si>
  <si>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</si>
  <si>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</si>
  <si>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</si>
  <si>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</si>
  <si>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</si>
  <si>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</si>
  <si>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</si>
  <si>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</si>
  <si>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</si>
  <si>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</si>
  <si>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平成16年度に事業を開始し、耐用年数を超える施設はありませんが、浄化槽修繕費等の維持管理経費は年々増加しています。
今後も保守点検結果に基づき適切な維持管理をおこなっていきます。</t>
    <rPh sb="0" eb="2">
      <t>ヘイセイ</t>
    </rPh>
    <rPh sb="4" eb="5">
      <t>ネン</t>
    </rPh>
    <rPh sb="5" eb="6">
      <t>ド</t>
    </rPh>
    <rPh sb="7" eb="9">
      <t>ジギョウ</t>
    </rPh>
    <rPh sb="10" eb="12">
      <t>カイシ</t>
    </rPh>
    <rPh sb="14" eb="16">
      <t>タイヨウ</t>
    </rPh>
    <rPh sb="16" eb="18">
      <t>ネンスウ</t>
    </rPh>
    <rPh sb="19" eb="20">
      <t>コ</t>
    </rPh>
    <rPh sb="22" eb="24">
      <t>シセツ</t>
    </rPh>
    <rPh sb="32" eb="35">
      <t>ジョウカソウ</t>
    </rPh>
    <rPh sb="35" eb="38">
      <t>シュウゼンヒ</t>
    </rPh>
    <rPh sb="38" eb="39">
      <t>トウ</t>
    </rPh>
    <rPh sb="40" eb="42">
      <t>イジ</t>
    </rPh>
    <rPh sb="42" eb="44">
      <t>カンリ</t>
    </rPh>
    <rPh sb="44" eb="46">
      <t>ケイヒ</t>
    </rPh>
    <rPh sb="47" eb="49">
      <t>ネンネン</t>
    </rPh>
    <rPh sb="49" eb="51">
      <t>ゾウカ</t>
    </rPh>
    <rPh sb="58" eb="60">
      <t>コンゴ</t>
    </rPh>
    <rPh sb="61" eb="63">
      <t>ホシュ</t>
    </rPh>
    <rPh sb="63" eb="65">
      <t>テンケン</t>
    </rPh>
    <rPh sb="65" eb="67">
      <t>ケッカ</t>
    </rPh>
    <rPh sb="68" eb="69">
      <t>モト</t>
    </rPh>
    <rPh sb="71" eb="73">
      <t>テキセツ</t>
    </rPh>
    <rPh sb="74" eb="76">
      <t>イジ</t>
    </rPh>
    <rPh sb="76" eb="78">
      <t>カンリ</t>
    </rPh>
    <phoneticPr fontId="4"/>
  </si>
  <si>
    <t>浄化槽の設置基数は年々増加していますが、今後は区域内の人口減少に伴い使用料も減少していくと考えられます。
一般会計からの繰入金に頼る厳しい経営が続くことが予想されますが、少しでも経費を削減するため、適切な維持管理により修繕費等の削減を図っていく必要があります。</t>
    <rPh sb="0" eb="3">
      <t>ジョウカソウ</t>
    </rPh>
    <rPh sb="4" eb="6">
      <t>セッチ</t>
    </rPh>
    <rPh sb="6" eb="8">
      <t>キスウ</t>
    </rPh>
    <rPh sb="9" eb="11">
      <t>ネンネン</t>
    </rPh>
    <rPh sb="11" eb="13">
      <t>ゾウカ</t>
    </rPh>
    <rPh sb="20" eb="22">
      <t>コンゴ</t>
    </rPh>
    <rPh sb="23" eb="26">
      <t>クイキナイ</t>
    </rPh>
    <rPh sb="27" eb="29">
      <t>ジンコウ</t>
    </rPh>
    <rPh sb="29" eb="31">
      <t>ゲンショウ</t>
    </rPh>
    <rPh sb="32" eb="33">
      <t>トモナ</t>
    </rPh>
    <rPh sb="34" eb="37">
      <t>シヨウリョウ</t>
    </rPh>
    <rPh sb="38" eb="40">
      <t>ゲンショウ</t>
    </rPh>
    <rPh sb="45" eb="46">
      <t>カンガ</t>
    </rPh>
    <rPh sb="53" eb="55">
      <t>イッパン</t>
    </rPh>
    <rPh sb="55" eb="57">
      <t>カイケイ</t>
    </rPh>
    <rPh sb="60" eb="62">
      <t>クリイレ</t>
    </rPh>
    <rPh sb="62" eb="63">
      <t>キン</t>
    </rPh>
    <rPh sb="64" eb="65">
      <t>タヨ</t>
    </rPh>
    <rPh sb="66" eb="67">
      <t>キビ</t>
    </rPh>
    <rPh sb="69" eb="71">
      <t>ケイエイ</t>
    </rPh>
    <rPh sb="72" eb="73">
      <t>ツヅ</t>
    </rPh>
    <rPh sb="77" eb="79">
      <t>ヨソウ</t>
    </rPh>
    <rPh sb="85" eb="86">
      <t>スコ</t>
    </rPh>
    <rPh sb="89" eb="91">
      <t>ケイヒ</t>
    </rPh>
    <rPh sb="92" eb="94">
      <t>サクゲン</t>
    </rPh>
    <rPh sb="99" eb="101">
      <t>テキセツ</t>
    </rPh>
    <rPh sb="102" eb="104">
      <t>イジ</t>
    </rPh>
    <rPh sb="104" eb="106">
      <t>カンリ</t>
    </rPh>
    <rPh sb="109" eb="112">
      <t>シュウゼンヒ</t>
    </rPh>
    <rPh sb="112" eb="113">
      <t>トウ</t>
    </rPh>
    <rPh sb="114" eb="116">
      <t>サクゲン</t>
    </rPh>
    <rPh sb="117" eb="118">
      <t>ハカ</t>
    </rPh>
    <rPh sb="122" eb="124">
      <t>ヒツヨウ</t>
    </rPh>
    <phoneticPr fontId="4"/>
  </si>
  <si>
    <t>令和2年度から法適用企業に移行したため、本年度が初年度の決算となります。
経常収支比率が100％を超えており、単年度収支としては黒字となっていますが、これは一般会計からの多額の繰入金によるものであり、経費回収率が低いことからも、厳しい経営状況といえます。
浄化槽の修繕費等の維持管理費が年々増加しているため、汚水処理原価も類似団体より高くなっています。
水洗化率も類似団体や全国平均と比べて低い状況となっており、引き続き接続の啓発に努める必要があります。</t>
    <rPh sb="37" eb="43">
      <t>ケイジョウシュウシヒリツ</t>
    </rPh>
    <rPh sb="49" eb="50">
      <t>コ</t>
    </rPh>
    <rPh sb="55" eb="58">
      <t>タンネンド</t>
    </rPh>
    <rPh sb="58" eb="60">
      <t>シュウシ</t>
    </rPh>
    <rPh sb="64" eb="66">
      <t>クロジ</t>
    </rPh>
    <rPh sb="78" eb="80">
      <t>イッパン</t>
    </rPh>
    <rPh sb="80" eb="82">
      <t>カイケイ</t>
    </rPh>
    <rPh sb="85" eb="87">
      <t>タガク</t>
    </rPh>
    <rPh sb="88" eb="90">
      <t>クリイレ</t>
    </rPh>
    <rPh sb="90" eb="91">
      <t>キン</t>
    </rPh>
    <rPh sb="114" eb="115">
      <t>キビ</t>
    </rPh>
    <rPh sb="117" eb="119">
      <t>ケイエイ</t>
    </rPh>
    <rPh sb="119" eb="121">
      <t>ジョウキョウ</t>
    </rPh>
    <rPh sb="128" eb="131">
      <t>ジョウカソウ</t>
    </rPh>
    <rPh sb="132" eb="134">
      <t>シュウゼン</t>
    </rPh>
    <rPh sb="177" eb="180">
      <t>スイセンカ</t>
    </rPh>
    <rPh sb="180" eb="181">
      <t>リツ</t>
    </rPh>
    <rPh sb="182" eb="186">
      <t>ルイジダンタイ</t>
    </rPh>
    <rPh sb="187" eb="191">
      <t>ゼンコクヘイキン</t>
    </rPh>
    <rPh sb="192" eb="193">
      <t>クラ</t>
    </rPh>
    <rPh sb="195" eb="196">
      <t>ヒク</t>
    </rPh>
    <rPh sb="197" eb="199">
      <t>ジョウキョウ</t>
    </rPh>
    <rPh sb="206" eb="207">
      <t>ヒ</t>
    </rPh>
    <rPh sb="208" eb="209">
      <t>ツヅ</t>
    </rPh>
    <rPh sb="210" eb="212">
      <t>セツゾク</t>
    </rPh>
    <rPh sb="213" eb="215">
      <t>ケイハツ</t>
    </rPh>
    <rPh sb="216" eb="217">
      <t>ツト</t>
    </rPh>
    <rPh sb="219" eb="22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</si>
</sst>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7C-4B8C-8958-17F5EB08EE7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37C-4B8C-8958-17F5EB08EE7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72.47</c:v>
                </c:pt>
              </c:numCache>
            </c:numRef>
          </c:val>
          <c:extLst>
            <c:ext xmlns:c16="http://schemas.microsoft.com/office/drawing/2014/chart" uri="{C3380CC4-5D6E-409C-BE32-E72D297353CC}">
              <c16:uniqueId val="{00000000-046B-4749-8660-C64BF6341B5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58.19</c:v>
                </c:pt>
              </c:numCache>
            </c:numRef>
          </c:val>
          <c:smooth val="0"/>
          <c:extLst>
            <c:ext xmlns:c16="http://schemas.microsoft.com/office/drawing/2014/chart" uri="{C3380CC4-5D6E-409C-BE32-E72D297353CC}">
              <c16:uniqueId val="{00000001-046B-4749-8660-C64BF6341B5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69.92</c:v>
                </c:pt>
              </c:numCache>
            </c:numRef>
          </c:val>
          <c:extLst>
            <c:ext xmlns:c16="http://schemas.microsoft.com/office/drawing/2014/chart" uri="{C3380CC4-5D6E-409C-BE32-E72D297353CC}">
              <c16:uniqueId val="{00000000-85F6-4C4C-A64D-A0C3466B8D7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87.8</c:v>
                </c:pt>
              </c:numCache>
            </c:numRef>
          </c:val>
          <c:smooth val="0"/>
          <c:extLst>
            <c:ext xmlns:c16="http://schemas.microsoft.com/office/drawing/2014/chart" uri="{C3380CC4-5D6E-409C-BE32-E72D297353CC}">
              <c16:uniqueId val="{00000001-85F6-4C4C-A64D-A0C3466B8D7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103.38</c:v>
                </c:pt>
              </c:numCache>
            </c:numRef>
          </c:val>
          <c:extLst>
            <c:ext xmlns:c16="http://schemas.microsoft.com/office/drawing/2014/chart" uri="{C3380CC4-5D6E-409C-BE32-E72D297353CC}">
              <c16:uniqueId val="{00000000-0B00-4311-94B8-FD0DBBC9C94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99.03</c:v>
                </c:pt>
              </c:numCache>
            </c:numRef>
          </c:val>
          <c:smooth val="0"/>
          <c:extLst>
            <c:ext xmlns:c16="http://schemas.microsoft.com/office/drawing/2014/chart" uri="{C3380CC4-5D6E-409C-BE32-E72D297353CC}">
              <c16:uniqueId val="{00000001-0B00-4311-94B8-FD0DBBC9C94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5.64</c:v>
                </c:pt>
              </c:numCache>
            </c:numRef>
          </c:val>
          <c:extLst>
            <c:ext xmlns:c16="http://schemas.microsoft.com/office/drawing/2014/chart" uri="{C3380CC4-5D6E-409C-BE32-E72D297353CC}">
              <c16:uniqueId val="{00000000-3C57-4D1A-9AF0-C791188873C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15.74</c:v>
                </c:pt>
              </c:numCache>
            </c:numRef>
          </c:val>
          <c:smooth val="0"/>
          <c:extLst>
            <c:ext xmlns:c16="http://schemas.microsoft.com/office/drawing/2014/chart" uri="{C3380CC4-5D6E-409C-BE32-E72D297353CC}">
              <c16:uniqueId val="{00000001-3C57-4D1A-9AF0-C791188873C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4C-4E47-992C-44F59606D32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F4C-4E47-992C-44F59606D32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803-4E8D-A246-DE6BFD53CB9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74.239999999999995</c:v>
                </c:pt>
              </c:numCache>
            </c:numRef>
          </c:val>
          <c:smooth val="0"/>
          <c:extLst>
            <c:ext xmlns:c16="http://schemas.microsoft.com/office/drawing/2014/chart" uri="{C3380CC4-5D6E-409C-BE32-E72D297353CC}">
              <c16:uniqueId val="{00000001-C803-4E8D-A246-DE6BFD53CB9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69.209999999999994</c:v>
                </c:pt>
              </c:numCache>
            </c:numRef>
          </c:val>
          <c:extLst>
            <c:ext xmlns:c16="http://schemas.microsoft.com/office/drawing/2014/chart" uri="{C3380CC4-5D6E-409C-BE32-E72D297353CC}">
              <c16:uniqueId val="{00000000-64EA-4B80-865E-B5380FF66FC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100.47</c:v>
                </c:pt>
              </c:numCache>
            </c:numRef>
          </c:val>
          <c:smooth val="0"/>
          <c:extLst>
            <c:ext xmlns:c16="http://schemas.microsoft.com/office/drawing/2014/chart" uri="{C3380CC4-5D6E-409C-BE32-E72D297353CC}">
              <c16:uniqueId val="{00000001-64EA-4B80-865E-B5380FF66FC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152.59</c:v>
                </c:pt>
              </c:numCache>
            </c:numRef>
          </c:val>
          <c:extLst>
            <c:ext xmlns:c16="http://schemas.microsoft.com/office/drawing/2014/chart" uri="{C3380CC4-5D6E-409C-BE32-E72D297353CC}">
              <c16:uniqueId val="{00000000-DE3A-45DA-90FD-1399FC0A6F3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294.27</c:v>
                </c:pt>
              </c:numCache>
            </c:numRef>
          </c:val>
          <c:smooth val="0"/>
          <c:extLst>
            <c:ext xmlns:c16="http://schemas.microsoft.com/office/drawing/2014/chart" uri="{C3380CC4-5D6E-409C-BE32-E72D297353CC}">
              <c16:uniqueId val="{00000001-DE3A-45DA-90FD-1399FC0A6F3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40.659999999999997</c:v>
                </c:pt>
              </c:numCache>
            </c:numRef>
          </c:val>
          <c:extLst>
            <c:ext xmlns:c16="http://schemas.microsoft.com/office/drawing/2014/chart" uri="{C3380CC4-5D6E-409C-BE32-E72D297353CC}">
              <c16:uniqueId val="{00000000-D3F7-41F4-A746-07AC9B5BA28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60.59</c:v>
                </c:pt>
              </c:numCache>
            </c:numRef>
          </c:val>
          <c:smooth val="0"/>
          <c:extLst>
            <c:ext xmlns:c16="http://schemas.microsoft.com/office/drawing/2014/chart" uri="{C3380CC4-5D6E-409C-BE32-E72D297353CC}">
              <c16:uniqueId val="{00000001-D3F7-41F4-A746-07AC9B5BA28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336.2</c:v>
                </c:pt>
              </c:numCache>
            </c:numRef>
          </c:val>
          <c:extLst>
            <c:ext xmlns:c16="http://schemas.microsoft.com/office/drawing/2014/chart" uri="{C3380CC4-5D6E-409C-BE32-E72D297353CC}">
              <c16:uniqueId val="{00000000-8009-4B4C-A1BE-1740EE3EDF0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280.23</c:v>
                </c:pt>
              </c:numCache>
            </c:numRef>
          </c:val>
          <c:smooth val="0"/>
          <c:extLst>
            <c:ext xmlns:c16="http://schemas.microsoft.com/office/drawing/2014/chart" uri="{C3380CC4-5D6E-409C-BE32-E72D297353CC}">
              <c16:uniqueId val="{00000001-8009-4B4C-A1BE-1740EE3EDF0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12" zoomScale="90" zoomScaleNormal="90" workbookViewId="0">
      <selection activeCell="BC13" sqref="BC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多気町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14346</v>
      </c>
      <c r="AM8" s="69"/>
      <c r="AN8" s="69"/>
      <c r="AO8" s="69"/>
      <c r="AP8" s="69"/>
      <c r="AQ8" s="69"/>
      <c r="AR8" s="69"/>
      <c r="AS8" s="69"/>
      <c r="AT8" s="68">
        <f>データ!T6</f>
        <v>103.06</v>
      </c>
      <c r="AU8" s="68"/>
      <c r="AV8" s="68"/>
      <c r="AW8" s="68"/>
      <c r="AX8" s="68"/>
      <c r="AY8" s="68"/>
      <c r="AZ8" s="68"/>
      <c r="BA8" s="68"/>
      <c r="BB8" s="68">
        <f>データ!U6</f>
        <v>139.19999999999999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51.57</v>
      </c>
      <c r="J10" s="68"/>
      <c r="K10" s="68"/>
      <c r="L10" s="68"/>
      <c r="M10" s="68"/>
      <c r="N10" s="68"/>
      <c r="O10" s="68"/>
      <c r="P10" s="68">
        <f>データ!P6</f>
        <v>25.86</v>
      </c>
      <c r="Q10" s="68"/>
      <c r="R10" s="68"/>
      <c r="S10" s="68"/>
      <c r="T10" s="68"/>
      <c r="U10" s="68"/>
      <c r="V10" s="68"/>
      <c r="W10" s="68">
        <f>データ!Q6</f>
        <v>100</v>
      </c>
      <c r="X10" s="68"/>
      <c r="Y10" s="68"/>
      <c r="Z10" s="68"/>
      <c r="AA10" s="68"/>
      <c r="AB10" s="68"/>
      <c r="AC10" s="68"/>
      <c r="AD10" s="69">
        <f>データ!R6</f>
        <v>2750</v>
      </c>
      <c r="AE10" s="69"/>
      <c r="AF10" s="69"/>
      <c r="AG10" s="69"/>
      <c r="AH10" s="69"/>
      <c r="AI10" s="69"/>
      <c r="AJ10" s="69"/>
      <c r="AK10" s="2"/>
      <c r="AL10" s="69">
        <f>データ!V6</f>
        <v>3684</v>
      </c>
      <c r="AM10" s="69"/>
      <c r="AN10" s="69"/>
      <c r="AO10" s="69"/>
      <c r="AP10" s="69"/>
      <c r="AQ10" s="69"/>
      <c r="AR10" s="69"/>
      <c r="AS10" s="69"/>
      <c r="AT10" s="68">
        <f>データ!W6</f>
        <v>0.08</v>
      </c>
      <c r="AU10" s="68"/>
      <c r="AV10" s="68"/>
      <c r="AW10" s="68"/>
      <c r="AX10" s="68"/>
      <c r="AY10" s="68"/>
      <c r="AZ10" s="68"/>
      <c r="BA10" s="68"/>
      <c r="BB10" s="68">
        <f>データ!X6</f>
        <v>46050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【98.17】</v>
      </c>
      <c r="F85" s="26" t="str">
        <f>データ!AT6</f>
        <v>【92.20】</v>
      </c>
      <c r="G85" s="26" t="str">
        <f>データ!BE6</f>
        <v>【106.38】</v>
      </c>
      <c r="H85" s="26" t="str">
        <f>データ!BP6</f>
        <v>【314.13】</v>
      </c>
      <c r="I85" s="26" t="str">
        <f>データ!CA6</f>
        <v>【58.42】</v>
      </c>
      <c r="J85" s="26" t="str">
        <f>データ!CL6</f>
        <v>【282.28】</v>
      </c>
      <c r="K85" s="26" t="str">
        <f>データ!CW6</f>
        <v>【57.83】</v>
      </c>
      <c r="L85" s="26" t="str">
        <f>データ!DH6</f>
        <v>【77.67】</v>
      </c>
      <c r="M85" s="26" t="str">
        <f>データ!DS6</f>
        <v>【15.64】</v>
      </c>
      <c r="N85" s="26" t="str">
        <f>データ!ED6</f>
        <v>【-】</v>
      </c>
      <c r="O85" s="26" t="str">
        <f>データ!EO6</f>
        <v>【-】</v>
      </c>
    </row>
  </sheetData>
  <sheetProtection algorithmName="SHA-512" hashValue="z5BNVSxLxQnWe5xaRFS4W7fctB4l/Oed/ArIclWWHrXFZf/hLqEmfGN/qQXL26yEhWgQnCapa5hySbgNFv2RDg==" saltValue="83sG791pnyT6RozvhqH5O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244414</v>
      </c>
      <c r="D6" s="33">
        <f t="shared" si="3"/>
        <v>46</v>
      </c>
      <c r="E6" s="33">
        <f t="shared" si="3"/>
        <v>18</v>
      </c>
      <c r="F6" s="33">
        <f t="shared" si="3"/>
        <v>0</v>
      </c>
      <c r="G6" s="33">
        <f t="shared" si="3"/>
        <v>0</v>
      </c>
      <c r="H6" s="33" t="str">
        <f t="shared" si="3"/>
        <v>三重県　多気町</v>
      </c>
      <c r="I6" s="33" t="str">
        <f t="shared" si="3"/>
        <v>法適用</v>
      </c>
      <c r="J6" s="33" t="str">
        <f t="shared" si="3"/>
        <v>下水道事業</v>
      </c>
      <c r="K6" s="33" t="str">
        <f t="shared" si="3"/>
        <v>特定地域生活排水処理</v>
      </c>
      <c r="L6" s="33" t="str">
        <f t="shared" si="3"/>
        <v>K2</v>
      </c>
      <c r="M6" s="33" t="str">
        <f t="shared" si="3"/>
        <v>非設置</v>
      </c>
      <c r="N6" s="34" t="str">
        <f t="shared" si="3"/>
        <v>-</v>
      </c>
      <c r="O6" s="34">
        <f t="shared" si="3"/>
        <v>51.57</v>
      </c>
      <c r="P6" s="34">
        <f t="shared" si="3"/>
        <v>25.86</v>
      </c>
      <c r="Q6" s="34">
        <f t="shared" si="3"/>
        <v>100</v>
      </c>
      <c r="R6" s="34">
        <f t="shared" si="3"/>
        <v>2750</v>
      </c>
      <c r="S6" s="34">
        <f t="shared" si="3"/>
        <v>14346</v>
      </c>
      <c r="T6" s="34">
        <f t="shared" si="3"/>
        <v>103.06</v>
      </c>
      <c r="U6" s="34">
        <f t="shared" si="3"/>
        <v>139.19999999999999</v>
      </c>
      <c r="V6" s="34">
        <f t="shared" si="3"/>
        <v>3684</v>
      </c>
      <c r="W6" s="34">
        <f t="shared" si="3"/>
        <v>0.08</v>
      </c>
      <c r="X6" s="34">
        <f t="shared" si="3"/>
        <v>46050</v>
      </c>
      <c r="Y6" s="35" t="str">
        <f>IF(Y7="",NA(),Y7)</f>
        <v>-</v>
      </c>
      <c r="Z6" s="35" t="str">
        <f t="shared" ref="Z6:AH6" si="4">IF(Z7="",NA(),Z7)</f>
        <v>-</v>
      </c>
      <c r="AA6" s="35" t="str">
        <f t="shared" si="4"/>
        <v>-</v>
      </c>
      <c r="AB6" s="35" t="str">
        <f t="shared" si="4"/>
        <v>-</v>
      </c>
      <c r="AC6" s="35">
        <f t="shared" si="4"/>
        <v>103.38</v>
      </c>
      <c r="AD6" s="35" t="str">
        <f t="shared" si="4"/>
        <v>-</v>
      </c>
      <c r="AE6" s="35" t="str">
        <f t="shared" si="4"/>
        <v>-</v>
      </c>
      <c r="AF6" s="35" t="str">
        <f t="shared" si="4"/>
        <v>-</v>
      </c>
      <c r="AG6" s="35" t="str">
        <f t="shared" si="4"/>
        <v>-</v>
      </c>
      <c r="AH6" s="35">
        <f t="shared" si="4"/>
        <v>99.03</v>
      </c>
      <c r="AI6" s="34" t="str">
        <f>IF(AI7="","",IF(AI7="-","【-】","【"&amp;SUBSTITUTE(TEXT(AI7,"#,##0.00"),"-","△")&amp;"】"))</f>
        <v>【98.17】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74.239999999999995</v>
      </c>
      <c r="AT6" s="34" t="str">
        <f>IF(AT7="","",IF(AT7="-","【-】","【"&amp;SUBSTITUTE(TEXT(AT7,"#,##0.00"),"-","△")&amp;"】"))</f>
        <v>【92.20】</v>
      </c>
      <c r="AU6" s="35" t="str">
        <f>IF(AU7="",NA(),AU7)</f>
        <v>-</v>
      </c>
      <c r="AV6" s="35" t="str">
        <f t="shared" ref="AV6:BD6" si="6">IF(AV7="",NA(),AV7)</f>
        <v>-</v>
      </c>
      <c r="AW6" s="35" t="str">
        <f t="shared" si="6"/>
        <v>-</v>
      </c>
      <c r="AX6" s="35" t="str">
        <f t="shared" si="6"/>
        <v>-</v>
      </c>
      <c r="AY6" s="35">
        <f t="shared" si="6"/>
        <v>69.209999999999994</v>
      </c>
      <c r="AZ6" s="35" t="str">
        <f t="shared" si="6"/>
        <v>-</v>
      </c>
      <c r="BA6" s="35" t="str">
        <f t="shared" si="6"/>
        <v>-</v>
      </c>
      <c r="BB6" s="35" t="str">
        <f t="shared" si="6"/>
        <v>-</v>
      </c>
      <c r="BC6" s="35" t="str">
        <f t="shared" si="6"/>
        <v>-</v>
      </c>
      <c r="BD6" s="35">
        <f t="shared" si="6"/>
        <v>100.47</v>
      </c>
      <c r="BE6" s="34" t="str">
        <f>IF(BE7="","",IF(BE7="-","【-】","【"&amp;SUBSTITUTE(TEXT(BE7,"#,##0.00"),"-","△")&amp;"】"))</f>
        <v>【106.38】</v>
      </c>
      <c r="BF6" s="35" t="str">
        <f>IF(BF7="",NA(),BF7)</f>
        <v>-</v>
      </c>
      <c r="BG6" s="35" t="str">
        <f t="shared" ref="BG6:BO6" si="7">IF(BG7="",NA(),BG7)</f>
        <v>-</v>
      </c>
      <c r="BH6" s="35" t="str">
        <f t="shared" si="7"/>
        <v>-</v>
      </c>
      <c r="BI6" s="35" t="str">
        <f t="shared" si="7"/>
        <v>-</v>
      </c>
      <c r="BJ6" s="35">
        <f t="shared" si="7"/>
        <v>152.59</v>
      </c>
      <c r="BK6" s="35" t="str">
        <f t="shared" si="7"/>
        <v>-</v>
      </c>
      <c r="BL6" s="35" t="str">
        <f t="shared" si="7"/>
        <v>-</v>
      </c>
      <c r="BM6" s="35" t="str">
        <f t="shared" si="7"/>
        <v>-</v>
      </c>
      <c r="BN6" s="35" t="str">
        <f t="shared" si="7"/>
        <v>-</v>
      </c>
      <c r="BO6" s="35">
        <f t="shared" si="7"/>
        <v>294.27</v>
      </c>
      <c r="BP6" s="34" t="str">
        <f>IF(BP7="","",IF(BP7="-","【-】","【"&amp;SUBSTITUTE(TEXT(BP7,"#,##0.00"),"-","△")&amp;"】"))</f>
        <v>【314.13】</v>
      </c>
      <c r="BQ6" s="35" t="str">
        <f>IF(BQ7="",NA(),BQ7)</f>
        <v>-</v>
      </c>
      <c r="BR6" s="35" t="str">
        <f t="shared" ref="BR6:BZ6" si="8">IF(BR7="",NA(),BR7)</f>
        <v>-</v>
      </c>
      <c r="BS6" s="35" t="str">
        <f t="shared" si="8"/>
        <v>-</v>
      </c>
      <c r="BT6" s="35" t="str">
        <f t="shared" si="8"/>
        <v>-</v>
      </c>
      <c r="BU6" s="35">
        <f t="shared" si="8"/>
        <v>40.659999999999997</v>
      </c>
      <c r="BV6" s="35" t="str">
        <f t="shared" si="8"/>
        <v>-</v>
      </c>
      <c r="BW6" s="35" t="str">
        <f t="shared" si="8"/>
        <v>-</v>
      </c>
      <c r="BX6" s="35" t="str">
        <f t="shared" si="8"/>
        <v>-</v>
      </c>
      <c r="BY6" s="35" t="str">
        <f t="shared" si="8"/>
        <v>-</v>
      </c>
      <c r="BZ6" s="35">
        <f t="shared" si="8"/>
        <v>60.59</v>
      </c>
      <c r="CA6" s="34" t="str">
        <f>IF(CA7="","",IF(CA7="-","【-】","【"&amp;SUBSTITUTE(TEXT(CA7,"#,##0.00"),"-","△")&amp;"】"))</f>
        <v>【58.42】</v>
      </c>
      <c r="CB6" s="35" t="str">
        <f>IF(CB7="",NA(),CB7)</f>
        <v>-</v>
      </c>
      <c r="CC6" s="35" t="str">
        <f t="shared" ref="CC6:CK6" si="9">IF(CC7="",NA(),CC7)</f>
        <v>-</v>
      </c>
      <c r="CD6" s="35" t="str">
        <f t="shared" si="9"/>
        <v>-</v>
      </c>
      <c r="CE6" s="35" t="str">
        <f t="shared" si="9"/>
        <v>-</v>
      </c>
      <c r="CF6" s="35">
        <f t="shared" si="9"/>
        <v>336.2</v>
      </c>
      <c r="CG6" s="35" t="str">
        <f t="shared" si="9"/>
        <v>-</v>
      </c>
      <c r="CH6" s="35" t="str">
        <f t="shared" si="9"/>
        <v>-</v>
      </c>
      <c r="CI6" s="35" t="str">
        <f t="shared" si="9"/>
        <v>-</v>
      </c>
      <c r="CJ6" s="35" t="str">
        <f t="shared" si="9"/>
        <v>-</v>
      </c>
      <c r="CK6" s="35">
        <f t="shared" si="9"/>
        <v>280.23</v>
      </c>
      <c r="CL6" s="34" t="str">
        <f>IF(CL7="","",IF(CL7="-","【-】","【"&amp;SUBSTITUTE(TEXT(CL7,"#,##0.00"),"-","△")&amp;"】"))</f>
        <v>【282.28】</v>
      </c>
      <c r="CM6" s="35" t="str">
        <f>IF(CM7="",NA(),CM7)</f>
        <v>-</v>
      </c>
      <c r="CN6" s="35" t="str">
        <f t="shared" ref="CN6:CV6" si="10">IF(CN7="",NA(),CN7)</f>
        <v>-</v>
      </c>
      <c r="CO6" s="35" t="str">
        <f t="shared" si="10"/>
        <v>-</v>
      </c>
      <c r="CP6" s="35" t="str">
        <f t="shared" si="10"/>
        <v>-</v>
      </c>
      <c r="CQ6" s="35">
        <f t="shared" si="10"/>
        <v>72.47</v>
      </c>
      <c r="CR6" s="35" t="str">
        <f t="shared" si="10"/>
        <v>-</v>
      </c>
      <c r="CS6" s="35" t="str">
        <f t="shared" si="10"/>
        <v>-</v>
      </c>
      <c r="CT6" s="35" t="str">
        <f t="shared" si="10"/>
        <v>-</v>
      </c>
      <c r="CU6" s="35" t="str">
        <f t="shared" si="10"/>
        <v>-</v>
      </c>
      <c r="CV6" s="35">
        <f t="shared" si="10"/>
        <v>58.19</v>
      </c>
      <c r="CW6" s="34" t="str">
        <f>IF(CW7="","",IF(CW7="-","【-】","【"&amp;SUBSTITUTE(TEXT(CW7,"#,##0.00"),"-","△")&amp;"】"))</f>
        <v>【57.83】</v>
      </c>
      <c r="CX6" s="35" t="str">
        <f>IF(CX7="",NA(),CX7)</f>
        <v>-</v>
      </c>
      <c r="CY6" s="35" t="str">
        <f t="shared" ref="CY6:DG6" si="11">IF(CY7="",NA(),CY7)</f>
        <v>-</v>
      </c>
      <c r="CZ6" s="35" t="str">
        <f t="shared" si="11"/>
        <v>-</v>
      </c>
      <c r="DA6" s="35" t="str">
        <f t="shared" si="11"/>
        <v>-</v>
      </c>
      <c r="DB6" s="35">
        <f t="shared" si="11"/>
        <v>69.92</v>
      </c>
      <c r="DC6" s="35" t="str">
        <f t="shared" si="11"/>
        <v>-</v>
      </c>
      <c r="DD6" s="35" t="str">
        <f t="shared" si="11"/>
        <v>-</v>
      </c>
      <c r="DE6" s="35" t="str">
        <f t="shared" si="11"/>
        <v>-</v>
      </c>
      <c r="DF6" s="35" t="str">
        <f t="shared" si="11"/>
        <v>-</v>
      </c>
      <c r="DG6" s="35">
        <f t="shared" si="11"/>
        <v>87.8</v>
      </c>
      <c r="DH6" s="34" t="str">
        <f>IF(DH7="","",IF(DH7="-","【-】","【"&amp;SUBSTITUTE(TEXT(DH7,"#,##0.00"),"-","△")&amp;"】"))</f>
        <v>【77.67】</v>
      </c>
      <c r="DI6" s="35" t="str">
        <f>IF(DI7="",NA(),DI7)</f>
        <v>-</v>
      </c>
      <c r="DJ6" s="35" t="str">
        <f t="shared" ref="DJ6:DR6" si="12">IF(DJ7="",NA(),DJ7)</f>
        <v>-</v>
      </c>
      <c r="DK6" s="35" t="str">
        <f t="shared" si="12"/>
        <v>-</v>
      </c>
      <c r="DL6" s="35" t="str">
        <f t="shared" si="12"/>
        <v>-</v>
      </c>
      <c r="DM6" s="35">
        <f t="shared" si="12"/>
        <v>5.64</v>
      </c>
      <c r="DN6" s="35" t="str">
        <f t="shared" si="12"/>
        <v>-</v>
      </c>
      <c r="DO6" s="35" t="str">
        <f t="shared" si="12"/>
        <v>-</v>
      </c>
      <c r="DP6" s="35" t="str">
        <f t="shared" si="12"/>
        <v>-</v>
      </c>
      <c r="DQ6" s="35" t="str">
        <f t="shared" si="12"/>
        <v>-</v>
      </c>
      <c r="DR6" s="35">
        <f t="shared" si="12"/>
        <v>15.74</v>
      </c>
      <c r="DS6" s="34" t="str">
        <f>IF(DS7="","",IF(DS7="-","【-】","【"&amp;SUBSTITUTE(TEXT(DS7,"#,##0.00"),"-","△")&amp;"】"))</f>
        <v>【15.64】</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2020</v>
      </c>
      <c r="C7" s="37">
        <v>244414</v>
      </c>
      <c r="D7" s="37">
        <v>46</v>
      </c>
      <c r="E7" s="37">
        <v>18</v>
      </c>
      <c r="F7" s="37">
        <v>0</v>
      </c>
      <c r="G7" s="37">
        <v>0</v>
      </c>
      <c r="H7" s="37" t="s">
        <v>96</v>
      </c>
      <c r="I7" s="37" t="s">
        <v>97</v>
      </c>
      <c r="J7" s="37" t="s">
        <v>98</v>
      </c>
      <c r="K7" s="37" t="s">
        <v>99</v>
      </c>
      <c r="L7" s="37" t="s">
        <v>100</v>
      </c>
      <c r="M7" s="37" t="s">
        <v>101</v>
      </c>
      <c r="N7" s="38" t="s">
        <v>102</v>
      </c>
      <c r="O7" s="38">
        <v>51.57</v>
      </c>
      <c r="P7" s="38">
        <v>25.86</v>
      </c>
      <c r="Q7" s="38">
        <v>100</v>
      </c>
      <c r="R7" s="38">
        <v>2750</v>
      </c>
      <c r="S7" s="38">
        <v>14346</v>
      </c>
      <c r="T7" s="38">
        <v>103.06</v>
      </c>
      <c r="U7" s="38">
        <v>139.19999999999999</v>
      </c>
      <c r="V7" s="38">
        <v>3684</v>
      </c>
      <c r="W7" s="38">
        <v>0.08</v>
      </c>
      <c r="X7" s="38">
        <v>46050</v>
      </c>
      <c r="Y7" s="38" t="s">
        <v>102</v>
      </c>
      <c r="Z7" s="38" t="s">
        <v>102</v>
      </c>
      <c r="AA7" s="38" t="s">
        <v>102</v>
      </c>
      <c r="AB7" s="38" t="s">
        <v>102</v>
      </c>
      <c r="AC7" s="38">
        <v>103.38</v>
      </c>
      <c r="AD7" s="38" t="s">
        <v>102</v>
      </c>
      <c r="AE7" s="38" t="s">
        <v>102</v>
      </c>
      <c r="AF7" s="38" t="s">
        <v>102</v>
      </c>
      <c r="AG7" s="38" t="s">
        <v>102</v>
      </c>
      <c r="AH7" s="38">
        <v>99.03</v>
      </c>
      <c r="AI7" s="38">
        <v>98.17</v>
      </c>
      <c r="AJ7" s="38" t="s">
        <v>102</v>
      </c>
      <c r="AK7" s="38" t="s">
        <v>102</v>
      </c>
      <c r="AL7" s="38" t="s">
        <v>102</v>
      </c>
      <c r="AM7" s="38" t="s">
        <v>102</v>
      </c>
      <c r="AN7" s="38">
        <v>0</v>
      </c>
      <c r="AO7" s="38" t="s">
        <v>102</v>
      </c>
      <c r="AP7" s="38" t="s">
        <v>102</v>
      </c>
      <c r="AQ7" s="38" t="s">
        <v>102</v>
      </c>
      <c r="AR7" s="38" t="s">
        <v>102</v>
      </c>
      <c r="AS7" s="38">
        <v>74.239999999999995</v>
      </c>
      <c r="AT7" s="38">
        <v>92.2</v>
      </c>
      <c r="AU7" s="38" t="s">
        <v>102</v>
      </c>
      <c r="AV7" s="38" t="s">
        <v>102</v>
      </c>
      <c r="AW7" s="38" t="s">
        <v>102</v>
      </c>
      <c r="AX7" s="38" t="s">
        <v>102</v>
      </c>
      <c r="AY7" s="38">
        <v>69.209999999999994</v>
      </c>
      <c r="AZ7" s="38" t="s">
        <v>102</v>
      </c>
      <c r="BA7" s="38" t="s">
        <v>102</v>
      </c>
      <c r="BB7" s="38" t="s">
        <v>102</v>
      </c>
      <c r="BC7" s="38" t="s">
        <v>102</v>
      </c>
      <c r="BD7" s="38">
        <v>100.47</v>
      </c>
      <c r="BE7" s="38">
        <v>106.38</v>
      </c>
      <c r="BF7" s="38" t="s">
        <v>102</v>
      </c>
      <c r="BG7" s="38" t="s">
        <v>102</v>
      </c>
      <c r="BH7" s="38" t="s">
        <v>102</v>
      </c>
      <c r="BI7" s="38" t="s">
        <v>102</v>
      </c>
      <c r="BJ7" s="38">
        <v>152.59</v>
      </c>
      <c r="BK7" s="38" t="s">
        <v>102</v>
      </c>
      <c r="BL7" s="38" t="s">
        <v>102</v>
      </c>
      <c r="BM7" s="38" t="s">
        <v>102</v>
      </c>
      <c r="BN7" s="38" t="s">
        <v>102</v>
      </c>
      <c r="BO7" s="38">
        <v>294.27</v>
      </c>
      <c r="BP7" s="38">
        <v>314.13</v>
      </c>
      <c r="BQ7" s="38" t="s">
        <v>102</v>
      </c>
      <c r="BR7" s="38" t="s">
        <v>102</v>
      </c>
      <c r="BS7" s="38" t="s">
        <v>102</v>
      </c>
      <c r="BT7" s="38" t="s">
        <v>102</v>
      </c>
      <c r="BU7" s="38">
        <v>40.659999999999997</v>
      </c>
      <c r="BV7" s="38" t="s">
        <v>102</v>
      </c>
      <c r="BW7" s="38" t="s">
        <v>102</v>
      </c>
      <c r="BX7" s="38" t="s">
        <v>102</v>
      </c>
      <c r="BY7" s="38" t="s">
        <v>102</v>
      </c>
      <c r="BZ7" s="38">
        <v>60.59</v>
      </c>
      <c r="CA7" s="38">
        <v>58.42</v>
      </c>
      <c r="CB7" s="38" t="s">
        <v>102</v>
      </c>
      <c r="CC7" s="38" t="s">
        <v>102</v>
      </c>
      <c r="CD7" s="38" t="s">
        <v>102</v>
      </c>
      <c r="CE7" s="38" t="s">
        <v>102</v>
      </c>
      <c r="CF7" s="38">
        <v>336.2</v>
      </c>
      <c r="CG7" s="38" t="s">
        <v>102</v>
      </c>
      <c r="CH7" s="38" t="s">
        <v>102</v>
      </c>
      <c r="CI7" s="38" t="s">
        <v>102</v>
      </c>
      <c r="CJ7" s="38" t="s">
        <v>102</v>
      </c>
      <c r="CK7" s="38">
        <v>280.23</v>
      </c>
      <c r="CL7" s="38">
        <v>282.27999999999997</v>
      </c>
      <c r="CM7" s="38" t="s">
        <v>102</v>
      </c>
      <c r="CN7" s="38" t="s">
        <v>102</v>
      </c>
      <c r="CO7" s="38" t="s">
        <v>102</v>
      </c>
      <c r="CP7" s="38" t="s">
        <v>102</v>
      </c>
      <c r="CQ7" s="38">
        <v>72.47</v>
      </c>
      <c r="CR7" s="38" t="s">
        <v>102</v>
      </c>
      <c r="CS7" s="38" t="s">
        <v>102</v>
      </c>
      <c r="CT7" s="38" t="s">
        <v>102</v>
      </c>
      <c r="CU7" s="38" t="s">
        <v>102</v>
      </c>
      <c r="CV7" s="38">
        <v>58.19</v>
      </c>
      <c r="CW7" s="38">
        <v>57.83</v>
      </c>
      <c r="CX7" s="38" t="s">
        <v>102</v>
      </c>
      <c r="CY7" s="38" t="s">
        <v>102</v>
      </c>
      <c r="CZ7" s="38" t="s">
        <v>102</v>
      </c>
      <c r="DA7" s="38" t="s">
        <v>102</v>
      </c>
      <c r="DB7" s="38">
        <v>69.92</v>
      </c>
      <c r="DC7" s="38" t="s">
        <v>102</v>
      </c>
      <c r="DD7" s="38" t="s">
        <v>102</v>
      </c>
      <c r="DE7" s="38" t="s">
        <v>102</v>
      </c>
      <c r="DF7" s="38" t="s">
        <v>102</v>
      </c>
      <c r="DG7" s="38">
        <v>87.8</v>
      </c>
      <c r="DH7" s="38">
        <v>77.67</v>
      </c>
      <c r="DI7" s="38" t="s">
        <v>102</v>
      </c>
      <c r="DJ7" s="38" t="s">
        <v>102</v>
      </c>
      <c r="DK7" s="38" t="s">
        <v>102</v>
      </c>
      <c r="DL7" s="38" t="s">
        <v>102</v>
      </c>
      <c r="DM7" s="38">
        <v>5.64</v>
      </c>
      <c r="DN7" s="38" t="s">
        <v>102</v>
      </c>
      <c r="DO7" s="38" t="s">
        <v>102</v>
      </c>
      <c r="DP7" s="38" t="s">
        <v>102</v>
      </c>
      <c r="DQ7" s="38" t="s">
        <v>102</v>
      </c>
      <c r="DR7" s="38">
        <v>15.74</v>
      </c>
      <c r="DS7" s="38">
        <v>15.64</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川合　学</cp:lastModifiedBy>
  <cp:lastPrinted>2022-01-18T05:52:00Z</cp:lastPrinted>
  <dcterms:created xsi:type="dcterms:W3CDTF">2021-12-03T07:39:29Z</dcterms:created>
  <dcterms:modified xsi:type="dcterms:W3CDTF">2022-01-21T02:37:13Z</dcterms:modified>
  <cp:category/>
</cp:coreProperties>
</file>