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hiruma30\Desktop\経営比較分析表（R2決算）\"/>
    </mc:Choice>
  </mc:AlternateContent>
  <workbookProtection workbookAlgorithmName="SHA-512" workbookHashValue="XfPQc2tEOfkzAGx2jN38zaIff1vdd02f/xEFkPkYizF7nFJf9fknIVstPN4/kBzWkpnfQyqwFcpuwji7Sh0CCg==" workbookSaltValue="XPUbu2q6kkBQczfiqYHZ5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<sst xmlns="http://schemas.openxmlformats.org/spreadsheetml/2006/main" count="228" uniqueCount="114">
  <si>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</si>
  <si>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</si>
  <si>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</si>
  <si>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</si>
  <si>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</si>
  <si>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</si>
  <si>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</si>
  <si>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</si>
  <si>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</si>
  <si>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</si>
  <si>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</si>
  <si>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</si>
  <si>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</si>
  <si>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</si>
  <si>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</si>
  <si>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</si>
  <si>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</si>
  <si>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</si>
  <si>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</si>
  <si>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</si>
  <si>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</si>
  <si>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</si>
  <si>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</si>
  <si>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</si>
  <si>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</si>
  <si>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</si>
  <si>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</si>
  <si>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</si>
  <si>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</si>
  <si>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</si>
  <si>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</si>
  <si>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</si>
  <si>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</si>
  <si>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</si>
  <si>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</si>
  <si>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</si>
  <si>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</si>
  <si>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</si>
  <si>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</si>
  <si>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</si>
  <si>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</si>
  <si>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</si>
  <si>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</si>
  <si>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</si>
  <si>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</si>
  <si>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</si>
  <si>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</si>
  <si>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</si>
  <si>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</si>
  <si>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</si>
  <si>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</si>
  <si>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</si>
  <si>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</si>
  <si>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</si>
  <si>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</si>
  <si>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</si>
  <si>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</si>
  <si>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</si>
  <si>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</si>
  <si>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</si>
  <si>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</si>
  <si>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</si>
  <si>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</si>
  <si>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</si>
  <si>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</si>
  <si>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</si>
  <si>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</si>
  <si>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</si>
  <si>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</si>
  <si>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</si>
  <si>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</si>
  <si>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</si>
  <si>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</si>
  <si>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</si>
  <si>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</si>
  <si>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</si>
  <si>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</si>
  <si>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</si>
  <si>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</si>
  <si>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</si>
  <si>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</si>
  <si>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</si>
  <si>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</si>
  <si>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</si>
  <si>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</si>
  <si>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</si>
  <si>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</si>
  <si>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</si>
  <si>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</si>
  <si>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</si>
  <si>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</si>
  <si>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</si>
  <si>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</si>
  <si>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</si>
  <si>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</si>
  <si>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</si>
  <si>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</si>
  <si>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</si>
  <si>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</si>
  <si>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</si>
  <si>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</si>
  <si>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</si>
  <si>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</si>
  <si>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</si>
  <si>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</si>
  <si>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</si>
  <si>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</si>
  <si>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</si>
  <si>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</si>
  <si>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</si>
  <si>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</si>
  <si>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経常収支における黒字の継続や起債残高の状況から、経営は健全な状況を維持している。
　また、料金回収率、施設利用率等も良好な水準で推移している。
　ただし、令和４年度から老朽管更新事業に着手する予定であることから、今後の支出増加を踏まえた経営状況を注視する必要がある。</t>
    <rPh sb="1" eb="3">
      <t>ケイジョウ</t>
    </rPh>
    <rPh sb="3" eb="5">
      <t>シュウシ</t>
    </rPh>
    <rPh sb="9" eb="11">
      <t>クロジ</t>
    </rPh>
    <rPh sb="12" eb="14">
      <t>ケイゾク</t>
    </rPh>
    <rPh sb="15" eb="17">
      <t>キサイ</t>
    </rPh>
    <rPh sb="17" eb="19">
      <t>ザンダカ</t>
    </rPh>
    <rPh sb="20" eb="22">
      <t>ジョウキョウ</t>
    </rPh>
    <rPh sb="25" eb="27">
      <t>ケイエイ</t>
    </rPh>
    <rPh sb="28" eb="30">
      <t>ケンゼン</t>
    </rPh>
    <rPh sb="31" eb="33">
      <t>ジョウキョウ</t>
    </rPh>
    <rPh sb="34" eb="36">
      <t>イジ</t>
    </rPh>
    <rPh sb="46" eb="48">
      <t>リョウキン</t>
    </rPh>
    <rPh sb="48" eb="50">
      <t>カイシュウ</t>
    </rPh>
    <rPh sb="50" eb="51">
      <t>リツ</t>
    </rPh>
    <rPh sb="52" eb="54">
      <t>シセツ</t>
    </rPh>
    <rPh sb="54" eb="56">
      <t>リヨウ</t>
    </rPh>
    <rPh sb="56" eb="57">
      <t>リツ</t>
    </rPh>
    <rPh sb="57" eb="58">
      <t>ラ</t>
    </rPh>
    <rPh sb="59" eb="61">
      <t>リョウコウ</t>
    </rPh>
    <rPh sb="62" eb="64">
      <t>スイジュン</t>
    </rPh>
    <rPh sb="65" eb="67">
      <t>スイイ</t>
    </rPh>
    <rPh sb="78" eb="80">
      <t>レイワ</t>
    </rPh>
    <rPh sb="81" eb="82">
      <t>ネン</t>
    </rPh>
    <rPh sb="82" eb="83">
      <t>ド</t>
    </rPh>
    <rPh sb="85" eb="87">
      <t>ロウキュウ</t>
    </rPh>
    <rPh sb="87" eb="88">
      <t>カン</t>
    </rPh>
    <rPh sb="88" eb="90">
      <t>コウシン</t>
    </rPh>
    <rPh sb="90" eb="92">
      <t>ジギョウ</t>
    </rPh>
    <rPh sb="93" eb="95">
      <t>チャクシュ</t>
    </rPh>
    <rPh sb="97" eb="99">
      <t>ヨテイ</t>
    </rPh>
    <rPh sb="107" eb="109">
      <t>コンゴ</t>
    </rPh>
    <rPh sb="110" eb="112">
      <t>シシュツ</t>
    </rPh>
    <rPh sb="112" eb="114">
      <t>ゾウカ</t>
    </rPh>
    <rPh sb="115" eb="116">
      <t>フ</t>
    </rPh>
    <rPh sb="119" eb="121">
      <t>ケイエイ</t>
    </rPh>
    <rPh sb="121" eb="123">
      <t>ジョウキョウ</t>
    </rPh>
    <rPh sb="124" eb="126">
      <t>チュウシ</t>
    </rPh>
    <rPh sb="128" eb="130">
      <t>ヒツヨウ</t>
    </rPh>
    <phoneticPr fontId="4"/>
  </si>
  <si>
    <t>　現在の経営状況は、概ね健全であると判断される。
　令和２年度に策定した水道事業経営戦略に基づき、令和４年度から老朽管更新事業に着手するほか、水道料金の見直し、広域連携等による事業の効率化等を進めることとしている。
　今後、アセットマネジメントを踏まえた経営状況の把握と定期的な経営戦略の見直しにより安定経営の維持に努める必要がある。</t>
    <rPh sb="1" eb="3">
      <t>ゲンザイ</t>
    </rPh>
    <rPh sb="4" eb="6">
      <t>ケイエイ</t>
    </rPh>
    <rPh sb="6" eb="8">
      <t>ジョウキョウ</t>
    </rPh>
    <rPh sb="10" eb="11">
      <t>オオム</t>
    </rPh>
    <rPh sb="12" eb="14">
      <t>ケンゼン</t>
    </rPh>
    <rPh sb="18" eb="20">
      <t>ハンダン</t>
    </rPh>
    <rPh sb="26" eb="28">
      <t>レイワ</t>
    </rPh>
    <rPh sb="29" eb="31">
      <t>ネンド</t>
    </rPh>
    <rPh sb="32" eb="34">
      <t>サクテイ</t>
    </rPh>
    <rPh sb="36" eb="38">
      <t>スイドウ</t>
    </rPh>
    <rPh sb="38" eb="40">
      <t>ジギョウ</t>
    </rPh>
    <rPh sb="40" eb="42">
      <t>ケイエイ</t>
    </rPh>
    <rPh sb="42" eb="44">
      <t>センリャク</t>
    </rPh>
    <rPh sb="45" eb="46">
      <t>モト</t>
    </rPh>
    <rPh sb="49" eb="51">
      <t>レイワ</t>
    </rPh>
    <rPh sb="52" eb="54">
      <t>ネンド</t>
    </rPh>
    <rPh sb="56" eb="58">
      <t>ロウキュウ</t>
    </rPh>
    <rPh sb="58" eb="59">
      <t>カン</t>
    </rPh>
    <rPh sb="59" eb="61">
      <t>コウシン</t>
    </rPh>
    <rPh sb="61" eb="63">
      <t>ジギョウ</t>
    </rPh>
    <rPh sb="64" eb="66">
      <t>チャクシュ</t>
    </rPh>
    <rPh sb="71" eb="73">
      <t>スイドウ</t>
    </rPh>
    <rPh sb="73" eb="75">
      <t>リョウキン</t>
    </rPh>
    <rPh sb="76" eb="78">
      <t>ミナオ</t>
    </rPh>
    <rPh sb="80" eb="82">
      <t>コウイキ</t>
    </rPh>
    <rPh sb="82" eb="84">
      <t>レンケイ</t>
    </rPh>
    <rPh sb="84" eb="85">
      <t>ラ</t>
    </rPh>
    <rPh sb="88" eb="90">
      <t>ジギョウ</t>
    </rPh>
    <phoneticPr fontId="4"/>
  </si>
  <si>
    <t>　旧簡易水道から引き継ぎ耐用年数を過ぎた老朽管をはじめ、老朽管は増加傾向にあり、漏水等を原因として有収率にも影響が出ているものと考えられる。
　今後、水道事業経営戦略に基づき、老朽管更新事業に着手予定であり、老朽化の進行状況と収支バランスを見据えた事業推進が重要となる。</t>
    <rPh sb="1" eb="2">
      <t>キュウ</t>
    </rPh>
    <rPh sb="2" eb="4">
      <t>カンイ</t>
    </rPh>
    <rPh sb="4" eb="6">
      <t>スイドウ</t>
    </rPh>
    <rPh sb="8" eb="9">
      <t>ヒ</t>
    </rPh>
    <rPh sb="10" eb="11">
      <t>ツ</t>
    </rPh>
    <rPh sb="12" eb="14">
      <t>タイヨウ</t>
    </rPh>
    <rPh sb="14" eb="16">
      <t>ネンスウ</t>
    </rPh>
    <rPh sb="17" eb="18">
      <t>ス</t>
    </rPh>
    <rPh sb="20" eb="22">
      <t>ロウキュウ</t>
    </rPh>
    <rPh sb="22" eb="23">
      <t>クダ</t>
    </rPh>
    <rPh sb="28" eb="30">
      <t>ロウキュウ</t>
    </rPh>
    <rPh sb="30" eb="31">
      <t>カン</t>
    </rPh>
    <rPh sb="32" eb="34">
      <t>ゾウカ</t>
    </rPh>
    <rPh sb="34" eb="36">
      <t>ケイコウ</t>
    </rPh>
    <rPh sb="40" eb="42">
      <t>ロウスイ</t>
    </rPh>
    <rPh sb="42" eb="43">
      <t>ラ</t>
    </rPh>
    <rPh sb="44" eb="46">
      <t>ゲンイン</t>
    </rPh>
    <rPh sb="49" eb="52">
      <t>ユウシュウリツ</t>
    </rPh>
    <rPh sb="54" eb="56">
      <t>エイキョウ</t>
    </rPh>
    <rPh sb="57" eb="58">
      <t>デ</t>
    </rPh>
    <rPh sb="64" eb="65">
      <t>カンガ</t>
    </rPh>
    <rPh sb="72" eb="74">
      <t>コンゴ</t>
    </rPh>
    <rPh sb="75" eb="77">
      <t>スイドウ</t>
    </rPh>
    <rPh sb="77" eb="79">
      <t>ジギョウ</t>
    </rPh>
    <rPh sb="79" eb="81">
      <t>ケイエイ</t>
    </rPh>
    <rPh sb="81" eb="83">
      <t>センリャク</t>
    </rPh>
    <rPh sb="84" eb="85">
      <t>モト</t>
    </rPh>
    <rPh sb="88" eb="90">
      <t>ロウキュウ</t>
    </rPh>
    <rPh sb="90" eb="91">
      <t>カン</t>
    </rPh>
    <rPh sb="91" eb="93">
      <t>コウシン</t>
    </rPh>
    <rPh sb="93" eb="95">
      <t>ジギョウ</t>
    </rPh>
    <rPh sb="96" eb="98">
      <t>チャクシュ</t>
    </rPh>
    <rPh sb="98" eb="100">
      <t>ヨテイ</t>
    </rPh>
    <rPh sb="104" eb="107">
      <t>ロウキュウカ</t>
    </rPh>
    <rPh sb="108" eb="110">
      <t>シンコウ</t>
    </rPh>
    <rPh sb="110" eb="112">
      <t>ジョウキョウ</t>
    </rPh>
    <rPh sb="113" eb="115">
      <t>シュウシ</t>
    </rPh>
    <rPh sb="120" eb="122">
      <t>ミス</t>
    </rPh>
    <rPh sb="124" eb="126">
      <t>ジギョウ</t>
    </rPh>
    <rPh sb="126" eb="128">
      <t>スイシン</t>
    </rPh>
    <rPh sb="129" eb="131">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</si>
</sst>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0.69</c:v>
                </c:pt>
                <c:pt idx="1">
                  <c:v>0.44</c:v>
                </c:pt>
                <c:pt idx="2">
                  <c:v>0.21</c:v>
                </c:pt>
                <c:pt idx="3">
                  <c:v>0.27</c:v>
                </c:pt>
                <c:pt idx="4">
                  <c:v>0.37</c:v>
                </c:pt>
              </c:numCache>
            </c:numRef>
          </c:val>
          <c:extLst>
            <c:ext xmlns:c16="http://schemas.microsoft.com/office/drawing/2014/chart" uri="{C3380CC4-5D6E-409C-BE32-E72D297353CC}">
              <c16:uniqueId val="{00000000-7D55-494B-A723-E450474397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7D55-494B-A723-E450474397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68.569999999999993</c:v>
                </c:pt>
                <c:pt idx="1">
                  <c:v>70.569999999999993</c:v>
                </c:pt>
                <c:pt idx="2">
                  <c:v>70.39</c:v>
                </c:pt>
                <c:pt idx="3">
                  <c:v>70.209999999999994</c:v>
                </c:pt>
                <c:pt idx="4">
                  <c:v>71.930000000000007</c:v>
                </c:pt>
              </c:numCache>
            </c:numRef>
          </c:val>
          <c:extLst>
            <c:ext xmlns:c16="http://schemas.microsoft.com/office/drawing/2014/chart" uri="{C3380CC4-5D6E-409C-BE32-E72D297353CC}">
              <c16:uniqueId val="{00000000-4BD0-41E8-9C2D-4AA2288B5E0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4BD0-41E8-9C2D-4AA2288B5E0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86.42</c:v>
                </c:pt>
                <c:pt idx="1">
                  <c:v>84.73</c:v>
                </c:pt>
                <c:pt idx="2">
                  <c:v>85.16</c:v>
                </c:pt>
                <c:pt idx="3">
                  <c:v>84.62</c:v>
                </c:pt>
                <c:pt idx="4">
                  <c:v>84.95</c:v>
                </c:pt>
              </c:numCache>
            </c:numRef>
          </c:val>
          <c:extLst>
            <c:ext xmlns:c16="http://schemas.microsoft.com/office/drawing/2014/chart" uri="{C3380CC4-5D6E-409C-BE32-E72D297353CC}">
              <c16:uniqueId val="{00000000-B642-452B-9710-7C2B9060DE6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B642-452B-9710-7C2B9060DE6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108.08</c:v>
                </c:pt>
                <c:pt idx="1">
                  <c:v>108.39</c:v>
                </c:pt>
                <c:pt idx="2">
                  <c:v>107.12</c:v>
                </c:pt>
                <c:pt idx="3">
                  <c:v>114.56</c:v>
                </c:pt>
                <c:pt idx="4">
                  <c:v>122.33</c:v>
                </c:pt>
              </c:numCache>
            </c:numRef>
          </c:val>
          <c:extLst>
            <c:ext xmlns:c16="http://schemas.microsoft.com/office/drawing/2014/chart" uri="{C3380CC4-5D6E-409C-BE32-E72D297353CC}">
              <c16:uniqueId val="{00000000-C81D-414F-A2A5-DBFFBBD5D1B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C81D-414F-A2A5-DBFFBBD5D1B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30.54</c:v>
                </c:pt>
                <c:pt idx="1">
                  <c:v>32.479999999999997</c:v>
                </c:pt>
                <c:pt idx="2">
                  <c:v>34.549999999999997</c:v>
                </c:pt>
                <c:pt idx="3">
                  <c:v>36.51</c:v>
                </c:pt>
                <c:pt idx="4">
                  <c:v>37.590000000000003</c:v>
                </c:pt>
              </c:numCache>
            </c:numRef>
          </c:val>
          <c:extLst>
            <c:ext xmlns:c16="http://schemas.microsoft.com/office/drawing/2014/chart" uri="{C3380CC4-5D6E-409C-BE32-E72D297353CC}">
              <c16:uniqueId val="{00000000-9322-491B-8940-8E1F120CAB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9322-491B-8940-8E1F120CAB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10.06</c:v>
                </c:pt>
                <c:pt idx="1">
                  <c:v>9.73</c:v>
                </c:pt>
                <c:pt idx="2">
                  <c:v>9.32</c:v>
                </c:pt>
                <c:pt idx="3">
                  <c:v>9</c:v>
                </c:pt>
                <c:pt idx="4">
                  <c:v>8.91</c:v>
                </c:pt>
              </c:numCache>
            </c:numRef>
          </c:val>
          <c:extLst>
            <c:ext xmlns:c16="http://schemas.microsoft.com/office/drawing/2014/chart" uri="{C3380CC4-5D6E-409C-BE32-E72D297353CC}">
              <c16:uniqueId val="{00000000-9CB4-422D-BF22-640E1635335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9CB4-422D-BF22-640E1635335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CD-4193-9438-C75F321B7E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3CCD-4193-9438-C75F321B7E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275.08</c:v>
                </c:pt>
                <c:pt idx="1">
                  <c:v>279.01</c:v>
                </c:pt>
                <c:pt idx="2">
                  <c:v>254.25</c:v>
                </c:pt>
                <c:pt idx="3">
                  <c:v>204.11</c:v>
                </c:pt>
                <c:pt idx="4">
                  <c:v>234.46</c:v>
                </c:pt>
              </c:numCache>
            </c:numRef>
          </c:val>
          <c:extLst>
            <c:ext xmlns:c16="http://schemas.microsoft.com/office/drawing/2014/chart" uri="{C3380CC4-5D6E-409C-BE32-E72D297353CC}">
              <c16:uniqueId val="{00000000-0F35-4D57-8C54-A050E6B9E1B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0F35-4D57-8C54-A050E6B9E1B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570.79999999999995</c:v>
                </c:pt>
                <c:pt idx="1">
                  <c:v>518.07000000000005</c:v>
                </c:pt>
                <c:pt idx="2">
                  <c:v>466.98</c:v>
                </c:pt>
                <c:pt idx="3">
                  <c:v>467.62</c:v>
                </c:pt>
                <c:pt idx="4">
                  <c:v>474.8</c:v>
                </c:pt>
              </c:numCache>
            </c:numRef>
          </c:val>
          <c:extLst>
            <c:ext xmlns:c16="http://schemas.microsoft.com/office/drawing/2014/chart" uri="{C3380CC4-5D6E-409C-BE32-E72D297353CC}">
              <c16:uniqueId val="{00000000-8C26-445F-A107-F55EED3879D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8C26-445F-A107-F55EED3879D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102.34</c:v>
                </c:pt>
                <c:pt idx="1">
                  <c:v>105.29</c:v>
                </c:pt>
                <c:pt idx="2">
                  <c:v>104.76</c:v>
                </c:pt>
                <c:pt idx="3">
                  <c:v>110.02</c:v>
                </c:pt>
                <c:pt idx="4">
                  <c:v>109.43</c:v>
                </c:pt>
              </c:numCache>
            </c:numRef>
          </c:val>
          <c:extLst>
            <c:ext xmlns:c16="http://schemas.microsoft.com/office/drawing/2014/chart" uri="{C3380CC4-5D6E-409C-BE32-E72D297353CC}">
              <c16:uniqueId val="{00000000-87B2-4661-831C-C808DED6CD6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87B2-4661-831C-C808DED6CD6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131.72999999999999</c:v>
                </c:pt>
                <c:pt idx="1">
                  <c:v>128.38</c:v>
                </c:pt>
                <c:pt idx="2">
                  <c:v>129.16</c:v>
                </c:pt>
                <c:pt idx="3">
                  <c:v>122.72</c:v>
                </c:pt>
                <c:pt idx="4">
                  <c:v>110.84</c:v>
                </c:pt>
              </c:numCache>
            </c:numRef>
          </c:val>
          <c:extLst>
            <c:ext xmlns:c16="http://schemas.microsoft.com/office/drawing/2014/chart" uri="{C3380CC4-5D6E-409C-BE32-E72D297353CC}">
              <c16:uniqueId val="{00000000-62CD-4E05-BD85-33D8A9BD710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62CD-4E05-BD85-33D8A9BD710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1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明和町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23083</v>
      </c>
      <c r="AM8" s="71"/>
      <c r="AN8" s="71"/>
      <c r="AO8" s="71"/>
      <c r="AP8" s="71"/>
      <c r="AQ8" s="71"/>
      <c r="AR8" s="71"/>
      <c r="AS8" s="71"/>
      <c r="AT8" s="67">
        <f>データ!$S$6</f>
        <v>41.04</v>
      </c>
      <c r="AU8" s="68"/>
      <c r="AV8" s="68"/>
      <c r="AW8" s="68"/>
      <c r="AX8" s="68"/>
      <c r="AY8" s="68"/>
      <c r="AZ8" s="68"/>
      <c r="BA8" s="68"/>
      <c r="BB8" s="70">
        <f>データ!$T$6</f>
        <v>562.45000000000005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73.900000000000006</v>
      </c>
      <c r="J10" s="68"/>
      <c r="K10" s="68"/>
      <c r="L10" s="68"/>
      <c r="M10" s="68"/>
      <c r="N10" s="68"/>
      <c r="O10" s="69"/>
      <c r="P10" s="70">
        <f>データ!$P$6</f>
        <v>100</v>
      </c>
      <c r="Q10" s="70"/>
      <c r="R10" s="70"/>
      <c r="S10" s="70"/>
      <c r="T10" s="70"/>
      <c r="U10" s="70"/>
      <c r="V10" s="70"/>
      <c r="W10" s="71">
        <f>データ!$Q$6</f>
        <v>2310</v>
      </c>
      <c r="X10" s="71"/>
      <c r="Y10" s="71"/>
      <c r="Z10" s="71"/>
      <c r="AA10" s="71"/>
      <c r="AB10" s="71"/>
      <c r="AC10" s="71"/>
      <c r="AD10" s="2"/>
      <c r="AE10" s="2"/>
      <c r="AF10" s="2"/>
      <c r="AG10" s="2"/>
      <c r="AH10" s="4"/>
      <c r="AI10" s="4"/>
      <c r="AJ10" s="4"/>
      <c r="AK10" s="4"/>
      <c r="AL10" s="71">
        <f>データ!$U$6</f>
        <v>23049</v>
      </c>
      <c r="AM10" s="71"/>
      <c r="AN10" s="71"/>
      <c r="AO10" s="71"/>
      <c r="AP10" s="71"/>
      <c r="AQ10" s="71"/>
      <c r="AR10" s="71"/>
      <c r="AS10" s="71"/>
      <c r="AT10" s="67">
        <f>データ!$V$6</f>
        <v>41.04</v>
      </c>
      <c r="AU10" s="68"/>
      <c r="AV10" s="68"/>
      <c r="AW10" s="68"/>
      <c r="AX10" s="68"/>
      <c r="AY10" s="68"/>
      <c r="AZ10" s="68"/>
      <c r="BA10" s="68"/>
      <c r="BB10" s="70">
        <f>データ!$W$6</f>
        <v>561.62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0qV5li23i0T83/TDPcLDAt3rowyMz69V2V9OYlwwV/n1+TheA7Mjj2Rv+q9tmbV4bLLzgFS/1YNOoF1ZI9e7+Q==" saltValue="26WYYhkzXMUkmxdn93PG3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244422</v>
      </c>
      <c r="D6" s="34">
        <f t="shared" si="3"/>
        <v>46</v>
      </c>
      <c r="E6" s="34">
        <f t="shared" si="3"/>
        <v>1</v>
      </c>
      <c r="F6" s="34">
        <f t="shared" si="3"/>
        <v>0</v>
      </c>
      <c r="G6" s="34">
        <f t="shared" si="3"/>
        <v>1</v>
      </c>
      <c r="H6" s="34" t="str">
        <f t="shared" si="3"/>
        <v>三重県　明和町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73.900000000000006</v>
      </c>
      <c r="P6" s="35">
        <f t="shared" si="3"/>
        <v>100</v>
      </c>
      <c r="Q6" s="35">
        <f t="shared" si="3"/>
        <v>2310</v>
      </c>
      <c r="R6" s="35">
        <f t="shared" si="3"/>
        <v>23083</v>
      </c>
      <c r="S6" s="35">
        <f t="shared" si="3"/>
        <v>41.04</v>
      </c>
      <c r="T6" s="35">
        <f t="shared" si="3"/>
        <v>562.45000000000005</v>
      </c>
      <c r="U6" s="35">
        <f t="shared" si="3"/>
        <v>23049</v>
      </c>
      <c r="V6" s="35">
        <f t="shared" si="3"/>
        <v>41.04</v>
      </c>
      <c r="W6" s="35">
        <f t="shared" si="3"/>
        <v>561.62</v>
      </c>
      <c r="X6" s="36">
        <f>IF(X7="",NA(),X7)</f>
        <v>108.08</v>
      </c>
      <c r="Y6" s="36">
        <f t="shared" ref="Y6:AG6" si="4">IF(Y7="",NA(),Y7)</f>
        <v>108.39</v>
      </c>
      <c r="Z6" s="36">
        <f t="shared" si="4"/>
        <v>107.12</v>
      </c>
      <c r="AA6" s="36">
        <f t="shared" si="4"/>
        <v>114.56</v>
      </c>
      <c r="AB6" s="36">
        <f t="shared" si="4"/>
        <v>122.33</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275.08</v>
      </c>
      <c r="AU6" s="36">
        <f t="shared" ref="AU6:BC6" si="6">IF(AU7="",NA(),AU7)</f>
        <v>279.01</v>
      </c>
      <c r="AV6" s="36">
        <f t="shared" si="6"/>
        <v>254.25</v>
      </c>
      <c r="AW6" s="36">
        <f t="shared" si="6"/>
        <v>204.11</v>
      </c>
      <c r="AX6" s="36">
        <f t="shared" si="6"/>
        <v>234.46</v>
      </c>
      <c r="AY6" s="36">
        <f t="shared" si="6"/>
        <v>384.34</v>
      </c>
      <c r="AZ6" s="36">
        <f t="shared" si="6"/>
        <v>359.47</v>
      </c>
      <c r="BA6" s="36">
        <f t="shared" si="6"/>
        <v>369.69</v>
      </c>
      <c r="BB6" s="36">
        <f t="shared" si="6"/>
        <v>379.08</v>
      </c>
      <c r="BC6" s="36">
        <f t="shared" si="6"/>
        <v>367.55</v>
      </c>
      <c r="BD6" s="35" t="str">
        <f>IF(BD7="","",IF(BD7="-","【-】","【"&amp;SUBSTITUTE(TEXT(BD7,"#,##0.00"),"-","△")&amp;"】"))</f>
        <v>【260.31】</v>
      </c>
      <c r="BE6" s="36">
        <f>IF(BE7="",NA(),BE7)</f>
        <v>570.79999999999995</v>
      </c>
      <c r="BF6" s="36">
        <f t="shared" ref="BF6:BN6" si="7">IF(BF7="",NA(),BF7)</f>
        <v>518.07000000000005</v>
      </c>
      <c r="BG6" s="36">
        <f t="shared" si="7"/>
        <v>466.98</v>
      </c>
      <c r="BH6" s="36">
        <f t="shared" si="7"/>
        <v>467.62</v>
      </c>
      <c r="BI6" s="36">
        <f t="shared" si="7"/>
        <v>474.8</v>
      </c>
      <c r="BJ6" s="36">
        <f t="shared" si="7"/>
        <v>380.58</v>
      </c>
      <c r="BK6" s="36">
        <f t="shared" si="7"/>
        <v>401.79</v>
      </c>
      <c r="BL6" s="36">
        <f t="shared" si="7"/>
        <v>402.99</v>
      </c>
      <c r="BM6" s="36">
        <f t="shared" si="7"/>
        <v>398.98</v>
      </c>
      <c r="BN6" s="36">
        <f t="shared" si="7"/>
        <v>418.68</v>
      </c>
      <c r="BO6" s="35" t="str">
        <f>IF(BO7="","",IF(BO7="-","【-】","【"&amp;SUBSTITUTE(TEXT(BO7,"#,##0.00"),"-","△")&amp;"】"))</f>
        <v>【275.67】</v>
      </c>
      <c r="BP6" s="36">
        <f>IF(BP7="",NA(),BP7)</f>
        <v>102.34</v>
      </c>
      <c r="BQ6" s="36">
        <f t="shared" ref="BQ6:BY6" si="8">IF(BQ7="",NA(),BQ7)</f>
        <v>105.29</v>
      </c>
      <c r="BR6" s="36">
        <f t="shared" si="8"/>
        <v>104.76</v>
      </c>
      <c r="BS6" s="36">
        <f t="shared" si="8"/>
        <v>110.02</v>
      </c>
      <c r="BT6" s="36">
        <f t="shared" si="8"/>
        <v>109.43</v>
      </c>
      <c r="BU6" s="36">
        <f t="shared" si="8"/>
        <v>102.38</v>
      </c>
      <c r="BV6" s="36">
        <f t="shared" si="8"/>
        <v>100.12</v>
      </c>
      <c r="BW6" s="36">
        <f t="shared" si="8"/>
        <v>98.66</v>
      </c>
      <c r="BX6" s="36">
        <f t="shared" si="8"/>
        <v>98.64</v>
      </c>
      <c r="BY6" s="36">
        <f t="shared" si="8"/>
        <v>94.78</v>
      </c>
      <c r="BZ6" s="35" t="str">
        <f>IF(BZ7="","",IF(BZ7="-","【-】","【"&amp;SUBSTITUTE(TEXT(BZ7,"#,##0.00"),"-","△")&amp;"】"))</f>
        <v>【100.05】</v>
      </c>
      <c r="CA6" s="36">
        <f>IF(CA7="",NA(),CA7)</f>
        <v>131.72999999999999</v>
      </c>
      <c r="CB6" s="36">
        <f t="shared" ref="CB6:CJ6" si="9">IF(CB7="",NA(),CB7)</f>
        <v>128.38</v>
      </c>
      <c r="CC6" s="36">
        <f t="shared" si="9"/>
        <v>129.16</v>
      </c>
      <c r="CD6" s="36">
        <f t="shared" si="9"/>
        <v>122.72</v>
      </c>
      <c r="CE6" s="36">
        <f t="shared" si="9"/>
        <v>110.84</v>
      </c>
      <c r="CF6" s="36">
        <f t="shared" si="9"/>
        <v>168.67</v>
      </c>
      <c r="CG6" s="36">
        <f t="shared" si="9"/>
        <v>174.97</v>
      </c>
      <c r="CH6" s="36">
        <f t="shared" si="9"/>
        <v>178.59</v>
      </c>
      <c r="CI6" s="36">
        <f t="shared" si="9"/>
        <v>178.92</v>
      </c>
      <c r="CJ6" s="36">
        <f t="shared" si="9"/>
        <v>181.3</v>
      </c>
      <c r="CK6" s="35" t="str">
        <f>IF(CK7="","",IF(CK7="-","【-】","【"&amp;SUBSTITUTE(TEXT(CK7,"#,##0.00"),"-","△")&amp;"】"))</f>
        <v>【166.40】</v>
      </c>
      <c r="CL6" s="36">
        <f>IF(CL7="",NA(),CL7)</f>
        <v>68.569999999999993</v>
      </c>
      <c r="CM6" s="36">
        <f t="shared" ref="CM6:CU6" si="10">IF(CM7="",NA(),CM7)</f>
        <v>70.569999999999993</v>
      </c>
      <c r="CN6" s="36">
        <f t="shared" si="10"/>
        <v>70.39</v>
      </c>
      <c r="CO6" s="36">
        <f t="shared" si="10"/>
        <v>70.209999999999994</v>
      </c>
      <c r="CP6" s="36">
        <f t="shared" si="10"/>
        <v>71.930000000000007</v>
      </c>
      <c r="CQ6" s="36">
        <f t="shared" si="10"/>
        <v>54.92</v>
      </c>
      <c r="CR6" s="36">
        <f t="shared" si="10"/>
        <v>55.63</v>
      </c>
      <c r="CS6" s="36">
        <f t="shared" si="10"/>
        <v>55.03</v>
      </c>
      <c r="CT6" s="36">
        <f t="shared" si="10"/>
        <v>55.14</v>
      </c>
      <c r="CU6" s="36">
        <f t="shared" si="10"/>
        <v>55.89</v>
      </c>
      <c r="CV6" s="35" t="str">
        <f>IF(CV7="","",IF(CV7="-","【-】","【"&amp;SUBSTITUTE(TEXT(CV7,"#,##0.00"),"-","△")&amp;"】"))</f>
        <v>【60.69】</v>
      </c>
      <c r="CW6" s="36">
        <f>IF(CW7="",NA(),CW7)</f>
        <v>86.42</v>
      </c>
      <c r="CX6" s="36">
        <f t="shared" ref="CX6:DF6" si="11">IF(CX7="",NA(),CX7)</f>
        <v>84.73</v>
      </c>
      <c r="CY6" s="36">
        <f t="shared" si="11"/>
        <v>85.16</v>
      </c>
      <c r="CZ6" s="36">
        <f t="shared" si="11"/>
        <v>84.62</v>
      </c>
      <c r="DA6" s="36">
        <f t="shared" si="11"/>
        <v>84.95</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30.54</v>
      </c>
      <c r="DI6" s="36">
        <f t="shared" ref="DI6:DQ6" si="12">IF(DI7="",NA(),DI7)</f>
        <v>32.479999999999997</v>
      </c>
      <c r="DJ6" s="36">
        <f t="shared" si="12"/>
        <v>34.549999999999997</v>
      </c>
      <c r="DK6" s="36">
        <f t="shared" si="12"/>
        <v>36.51</v>
      </c>
      <c r="DL6" s="36">
        <f t="shared" si="12"/>
        <v>37.590000000000003</v>
      </c>
      <c r="DM6" s="36">
        <f t="shared" si="12"/>
        <v>48.49</v>
      </c>
      <c r="DN6" s="36">
        <f t="shared" si="12"/>
        <v>48.05</v>
      </c>
      <c r="DO6" s="36">
        <f t="shared" si="12"/>
        <v>48.87</v>
      </c>
      <c r="DP6" s="36">
        <f t="shared" si="12"/>
        <v>49.92</v>
      </c>
      <c r="DQ6" s="36">
        <f t="shared" si="12"/>
        <v>50.63</v>
      </c>
      <c r="DR6" s="35" t="str">
        <f>IF(DR7="","",IF(DR7="-","【-】","【"&amp;SUBSTITUTE(TEXT(DR7,"#,##0.00"),"-","△")&amp;"】"))</f>
        <v>【50.19】</v>
      </c>
      <c r="DS6" s="36">
        <f>IF(DS7="",NA(),DS7)</f>
        <v>10.06</v>
      </c>
      <c r="DT6" s="36">
        <f t="shared" ref="DT6:EB6" si="13">IF(DT7="",NA(),DT7)</f>
        <v>9.73</v>
      </c>
      <c r="DU6" s="36">
        <f t="shared" si="13"/>
        <v>9.32</v>
      </c>
      <c r="DV6" s="36">
        <f t="shared" si="13"/>
        <v>9</v>
      </c>
      <c r="DW6" s="36">
        <f t="shared" si="13"/>
        <v>8.91</v>
      </c>
      <c r="DX6" s="36">
        <f t="shared" si="13"/>
        <v>12.79</v>
      </c>
      <c r="DY6" s="36">
        <f t="shared" si="13"/>
        <v>13.39</v>
      </c>
      <c r="DZ6" s="36">
        <f t="shared" si="13"/>
        <v>14.85</v>
      </c>
      <c r="EA6" s="36">
        <f t="shared" si="13"/>
        <v>16.88</v>
      </c>
      <c r="EB6" s="36">
        <f t="shared" si="13"/>
        <v>18.28</v>
      </c>
      <c r="EC6" s="35" t="str">
        <f>IF(EC7="","",IF(EC7="-","【-】","【"&amp;SUBSTITUTE(TEXT(EC7,"#,##0.00"),"-","△")&amp;"】"))</f>
        <v>【20.63】</v>
      </c>
      <c r="ED6" s="36">
        <f>IF(ED7="",NA(),ED7)</f>
        <v>0.69</v>
      </c>
      <c r="EE6" s="36">
        <f t="shared" ref="EE6:EM6" si="14">IF(EE7="",NA(),EE7)</f>
        <v>0.44</v>
      </c>
      <c r="EF6" s="36">
        <f t="shared" si="14"/>
        <v>0.21</v>
      </c>
      <c r="EG6" s="36">
        <f t="shared" si="14"/>
        <v>0.27</v>
      </c>
      <c r="EH6" s="36">
        <f t="shared" si="14"/>
        <v>0.37</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244422</v>
      </c>
      <c r="D7" s="38">
        <v>46</v>
      </c>
      <c r="E7" s="38">
        <v>1</v>
      </c>
      <c r="F7" s="38">
        <v>0</v>
      </c>
      <c r="G7" s="38">
        <v>1</v>
      </c>
      <c r="H7" s="38" t="s">
        <v>93</v>
      </c>
      <c r="I7" s="38" t="s">
        <v>94</v>
      </c>
      <c r="J7" s="38" t="s">
        <v>95</v>
      </c>
      <c r="K7" s="38" t="s">
        <v>96</v>
      </c>
      <c r="L7" s="38" t="s">
        <v>97</v>
      </c>
      <c r="M7" s="38" t="s">
        <v>98</v>
      </c>
      <c r="N7" s="39" t="s">
        <v>99</v>
      </c>
      <c r="O7" s="39">
        <v>73.900000000000006</v>
      </c>
      <c r="P7" s="39">
        <v>100</v>
      </c>
      <c r="Q7" s="39">
        <v>2310</v>
      </c>
      <c r="R7" s="39">
        <v>23083</v>
      </c>
      <c r="S7" s="39">
        <v>41.04</v>
      </c>
      <c r="T7" s="39">
        <v>562.45000000000005</v>
      </c>
      <c r="U7" s="39">
        <v>23049</v>
      </c>
      <c r="V7" s="39">
        <v>41.04</v>
      </c>
      <c r="W7" s="39">
        <v>561.62</v>
      </c>
      <c r="X7" s="39">
        <v>108.08</v>
      </c>
      <c r="Y7" s="39">
        <v>108.39</v>
      </c>
      <c r="Z7" s="39">
        <v>107.12</v>
      </c>
      <c r="AA7" s="39">
        <v>114.56</v>
      </c>
      <c r="AB7" s="39">
        <v>122.33</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275.08</v>
      </c>
      <c r="AU7" s="39">
        <v>279.01</v>
      </c>
      <c r="AV7" s="39">
        <v>254.25</v>
      </c>
      <c r="AW7" s="39">
        <v>204.11</v>
      </c>
      <c r="AX7" s="39">
        <v>234.46</v>
      </c>
      <c r="AY7" s="39">
        <v>384.34</v>
      </c>
      <c r="AZ7" s="39">
        <v>359.47</v>
      </c>
      <c r="BA7" s="39">
        <v>369.69</v>
      </c>
      <c r="BB7" s="39">
        <v>379.08</v>
      </c>
      <c r="BC7" s="39">
        <v>367.55</v>
      </c>
      <c r="BD7" s="39">
        <v>260.31</v>
      </c>
      <c r="BE7" s="39">
        <v>570.79999999999995</v>
      </c>
      <c r="BF7" s="39">
        <v>518.07000000000005</v>
      </c>
      <c r="BG7" s="39">
        <v>466.98</v>
      </c>
      <c r="BH7" s="39">
        <v>467.62</v>
      </c>
      <c r="BI7" s="39">
        <v>474.8</v>
      </c>
      <c r="BJ7" s="39">
        <v>380.58</v>
      </c>
      <c r="BK7" s="39">
        <v>401.79</v>
      </c>
      <c r="BL7" s="39">
        <v>402.99</v>
      </c>
      <c r="BM7" s="39">
        <v>398.98</v>
      </c>
      <c r="BN7" s="39">
        <v>418.68</v>
      </c>
      <c r="BO7" s="39">
        <v>275.67</v>
      </c>
      <c r="BP7" s="39">
        <v>102.34</v>
      </c>
      <c r="BQ7" s="39">
        <v>105.29</v>
      </c>
      <c r="BR7" s="39">
        <v>104.76</v>
      </c>
      <c r="BS7" s="39">
        <v>110.02</v>
      </c>
      <c r="BT7" s="39">
        <v>109.43</v>
      </c>
      <c r="BU7" s="39">
        <v>102.38</v>
      </c>
      <c r="BV7" s="39">
        <v>100.12</v>
      </c>
      <c r="BW7" s="39">
        <v>98.66</v>
      </c>
      <c r="BX7" s="39">
        <v>98.64</v>
      </c>
      <c r="BY7" s="39">
        <v>94.78</v>
      </c>
      <c r="BZ7" s="39">
        <v>100.05</v>
      </c>
      <c r="CA7" s="39">
        <v>131.72999999999999</v>
      </c>
      <c r="CB7" s="39">
        <v>128.38</v>
      </c>
      <c r="CC7" s="39">
        <v>129.16</v>
      </c>
      <c r="CD7" s="39">
        <v>122.72</v>
      </c>
      <c r="CE7" s="39">
        <v>110.84</v>
      </c>
      <c r="CF7" s="39">
        <v>168.67</v>
      </c>
      <c r="CG7" s="39">
        <v>174.97</v>
      </c>
      <c r="CH7" s="39">
        <v>178.59</v>
      </c>
      <c r="CI7" s="39">
        <v>178.92</v>
      </c>
      <c r="CJ7" s="39">
        <v>181.3</v>
      </c>
      <c r="CK7" s="39">
        <v>166.4</v>
      </c>
      <c r="CL7" s="39">
        <v>68.569999999999993</v>
      </c>
      <c r="CM7" s="39">
        <v>70.569999999999993</v>
      </c>
      <c r="CN7" s="39">
        <v>70.39</v>
      </c>
      <c r="CO7" s="39">
        <v>70.209999999999994</v>
      </c>
      <c r="CP7" s="39">
        <v>71.930000000000007</v>
      </c>
      <c r="CQ7" s="39">
        <v>54.92</v>
      </c>
      <c r="CR7" s="39">
        <v>55.63</v>
      </c>
      <c r="CS7" s="39">
        <v>55.03</v>
      </c>
      <c r="CT7" s="39">
        <v>55.14</v>
      </c>
      <c r="CU7" s="39">
        <v>55.89</v>
      </c>
      <c r="CV7" s="39">
        <v>60.69</v>
      </c>
      <c r="CW7" s="39">
        <v>86.42</v>
      </c>
      <c r="CX7" s="39">
        <v>84.73</v>
      </c>
      <c r="CY7" s="39">
        <v>85.16</v>
      </c>
      <c r="CZ7" s="39">
        <v>84.62</v>
      </c>
      <c r="DA7" s="39">
        <v>84.95</v>
      </c>
      <c r="DB7" s="39">
        <v>82.66</v>
      </c>
      <c r="DC7" s="39">
        <v>82.04</v>
      </c>
      <c r="DD7" s="39">
        <v>81.900000000000006</v>
      </c>
      <c r="DE7" s="39">
        <v>81.39</v>
      </c>
      <c r="DF7" s="39">
        <v>81.27</v>
      </c>
      <c r="DG7" s="39">
        <v>89.82</v>
      </c>
      <c r="DH7" s="39">
        <v>30.54</v>
      </c>
      <c r="DI7" s="39">
        <v>32.479999999999997</v>
      </c>
      <c r="DJ7" s="39">
        <v>34.549999999999997</v>
      </c>
      <c r="DK7" s="39">
        <v>36.51</v>
      </c>
      <c r="DL7" s="39">
        <v>37.590000000000003</v>
      </c>
      <c r="DM7" s="39">
        <v>48.49</v>
      </c>
      <c r="DN7" s="39">
        <v>48.05</v>
      </c>
      <c r="DO7" s="39">
        <v>48.87</v>
      </c>
      <c r="DP7" s="39">
        <v>49.92</v>
      </c>
      <c r="DQ7" s="39">
        <v>50.63</v>
      </c>
      <c r="DR7" s="39">
        <v>50.19</v>
      </c>
      <c r="DS7" s="39">
        <v>10.06</v>
      </c>
      <c r="DT7" s="39">
        <v>9.73</v>
      </c>
      <c r="DU7" s="39">
        <v>9.32</v>
      </c>
      <c r="DV7" s="39">
        <v>9</v>
      </c>
      <c r="DW7" s="39">
        <v>8.91</v>
      </c>
      <c r="DX7" s="39">
        <v>12.79</v>
      </c>
      <c r="DY7" s="39">
        <v>13.39</v>
      </c>
      <c r="DZ7" s="39">
        <v>14.85</v>
      </c>
      <c r="EA7" s="39">
        <v>16.88</v>
      </c>
      <c r="EB7" s="39">
        <v>18.28</v>
      </c>
      <c r="EC7" s="39">
        <v>20.63</v>
      </c>
      <c r="ED7" s="39">
        <v>0.69</v>
      </c>
      <c r="EE7" s="39">
        <v>0.44</v>
      </c>
      <c r="EF7" s="39">
        <v>0.21</v>
      </c>
      <c r="EG7" s="39">
        <v>0.27</v>
      </c>
      <c r="EH7" s="39">
        <v>0.37</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2022-01-18T00:40:32Z</cp:lastPrinted>
  <dcterms:created xsi:type="dcterms:W3CDTF">2021-12-03T06:52:16Z</dcterms:created>
  <dcterms:modified xsi:type="dcterms:W3CDTF">2022-01-18T00:40:35Z</dcterms:modified>
  <cp:category/>
</cp:coreProperties>
</file>