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MEIWA\flsv\部署別\業務係\下水道業務係\●R4.1.28 経営比較分析表（R2決算）\【経営比較分析表】2020_244422_47_1718\"/>
    </mc:Choice>
  </mc:AlternateContent>
  <workbookProtection workbookAlgorithmName="SHA-512" workbookHashValue="qd9JvrXyvs+4ZlHQICvgxQTGBZc1pgT2Z7w+un54b/F5I33uIkdDdEyne9HRejYtJKVsNlWzAnowsledUp5IVw==" workbookSaltValue="Pjb6mMKeNHpq/tP3M1NIo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<sst xmlns="http://schemas.openxmlformats.org/spreadsheetml/2006/main" count="236" uniqueCount="121">
  <si>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</si>
  <si>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</si>
  <si>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</si>
  <si>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</si>
  <si>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</si>
  <si>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</si>
  <si>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</si>
  <si>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</si>
  <si>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</si>
  <si>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</si>
  <si>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</si>
  <si>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</si>
  <si>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</si>
  <si>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</si>
  <si>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</si>
  <si>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</si>
  <si>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</si>
  <si>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</si>
  <si>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</si>
  <si>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</si>
  <si>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</si>
  <si>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</si>
  <si>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</si>
  <si>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</si>
  <si>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</si>
  <si>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</si>
  <si>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</si>
  <si>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</si>
  <si>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</si>
  <si>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</si>
  <si>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</si>
  <si>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</si>
  <si>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</si>
  <si>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</si>
  <si>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</si>
  <si>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</si>
  <si>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</si>
  <si>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</si>
  <si>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</si>
  <si>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</si>
  <si>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</si>
  <si>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</si>
  <si>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</si>
  <si>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</si>
  <si>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</si>
  <si>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</si>
  <si>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</si>
  <si>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</si>
  <si>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</si>
  <si>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</si>
  <si>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</si>
  <si>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</si>
  <si>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</si>
  <si>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</si>
  <si>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</si>
  <si>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</si>
  <si>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</si>
  <si>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</si>
  <si>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</si>
  <si>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</si>
  <si>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</si>
  <si>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</si>
  <si>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</si>
  <si>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</si>
  <si>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</si>
  <si>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</si>
  <si>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</si>
  <si>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</si>
  <si>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</si>
  <si>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</si>
  <si>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</si>
  <si>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</si>
  <si>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</si>
  <si>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</si>
  <si>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</si>
  <si>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</si>
  <si>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</si>
  <si>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</si>
  <si>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</si>
  <si>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</si>
  <si>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</si>
  <si>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</si>
  <si>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</si>
  <si>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</si>
  <si>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</si>
  <si>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</si>
  <si>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</si>
  <si>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</si>
  <si>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</si>
  <si>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</si>
  <si>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</si>
  <si>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</si>
  <si>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</si>
  <si>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</si>
  <si>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</si>
  <si>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</si>
  <si>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</si>
  <si>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</si>
  <si>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</si>
  <si>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</si>
  <si>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</si>
  <si>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</si>
  <si>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</si>
  <si>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</si>
  <si>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</si>
  <si>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</si>
  <si>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</si>
  <si>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</si>
  <si>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</si>
  <si>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</si>
  <si>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</si>
  <si>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</si>
  <si>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</si>
  <si>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</si>
  <si>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</si>
  <si>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</si>
  <si>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</si>
  <si>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</si>
  <si>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【収益的収支比率】
H28年度から4年間は90％前後で推移していたが、R02年度は98％と100％に近い数値となった。しかし、財源の確保についても一般会計からの繰入金で多く賄っている状態であるため経営改善に取り組んでいく必要がある。
【経費回収比率】
H29年より宮川流域関連公共下水道事業の供給開始が始まり、徐々に供用開始区域が広がっているところである。そのため、未接続の世帯もあるので、経費回収率の改善は近年見られない。しかし、将来的には指標が上昇していく展望も少なからずあるといえる。
【汚水処理原価】
類似団体の平均値を下回っているが、今後、宮川流域関連公共下水道事業区域が順次供用開始されていく際には、開始後しばらくは接続率が低く、有収水量が過少となり、高い数値を示す可能性があると思われる。
【施設利用率】
近年は類似団体の平均値よりも高い利用率で、H28年度から徐々に増加している。
【水洗化率】
新たに宮川流域関連公共下水道事業の供用開始区域の増加につき、指標の数値が低下してきている。
水洗化率向上に向けた取り組みも継続的に行わなければならない。
</t>
    <rPh sb="24" eb="26">
      <t>ゼンゴ</t>
    </rPh>
    <rPh sb="50" eb="51">
      <t>チカ</t>
    </rPh>
    <rPh sb="387" eb="388">
      <t>ネン</t>
    </rPh>
    <rPh sb="388" eb="389">
      <t>ド</t>
    </rPh>
    <rPh sb="391" eb="393">
      <t>ジョジョ</t>
    </rPh>
    <rPh sb="394" eb="396">
      <t>ゾウカ</t>
    </rPh>
    <phoneticPr fontId="4"/>
  </si>
  <si>
    <t>宮川流域関連公共下水道事業計画に基づき、現在も事業を進めている。
今後も保守点検を行い、施設管理を行っていく。</t>
    <phoneticPr fontId="4"/>
  </si>
  <si>
    <t>財源としては、変わらず一般会計からの繰入金で賄っている。このことから、宮川流域関連公共下水道事業の供給開始区域が今後増加していくので、積極的な接続の推進と使用料の徴収が重要になってくると考えられる。また、企業会計後には使用料金見直しの検討等を行い、経営改善に向けたアクションを行う必要がある。</t>
    <rPh sb="102" eb="107">
      <t>キギョウカイケイゴ</t>
    </rPh>
    <rPh sb="109" eb="111">
      <t>シヨウ</t>
    </rPh>
    <rPh sb="111" eb="113">
      <t>リョウキン</t>
    </rPh>
    <rPh sb="113" eb="115">
      <t>ミナオ</t>
    </rPh>
    <rPh sb="117" eb="119">
      <t>ケントウ</t>
    </rPh>
    <rPh sb="119" eb="120">
      <t>ナド</t>
    </rPh>
    <rPh sb="121" eb="122">
      <t>オコナ</t>
    </rPh>
    <rPh sb="124" eb="128">
      <t>ケイエイカイゼン</t>
    </rPh>
    <rPh sb="129" eb="130">
      <t>ム</t>
    </rPh>
    <rPh sb="138" eb="139">
      <t>オコナ</t>
    </rPh>
    <rPh sb="140" eb="1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</si>
</sst>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7.44</c:v>
                </c:pt>
                <c:pt idx="1">
                  <c:v>6.32</c:v>
                </c:pt>
                <c:pt idx="2">
                  <c:v>3.21</c:v>
                </c:pt>
                <c:pt idx="3">
                  <c:v>4.1500000000000004</c:v>
                </c:pt>
                <c:pt idx="4">
                  <c:v>4.42</c:v>
                </c:pt>
              </c:numCache>
            </c:numRef>
          </c:val>
          <c:extLst>
            <c:ext xmlns:c16="http://schemas.microsoft.com/office/drawing/2014/chart" uri="{C3380CC4-5D6E-409C-BE32-E72D297353CC}">
              <c16:uniqueId val="{00000000-6721-4739-930A-9A0646920EF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0.13</c:v>
                </c:pt>
                <c:pt idx="3">
                  <c:v>0.15</c:v>
                </c:pt>
                <c:pt idx="4">
                  <c:v>1.65</c:v>
                </c:pt>
              </c:numCache>
            </c:numRef>
          </c:val>
          <c:smooth val="0"/>
          <c:extLst>
            <c:ext xmlns:c16="http://schemas.microsoft.com/office/drawing/2014/chart" uri="{C3380CC4-5D6E-409C-BE32-E72D297353CC}">
              <c16:uniqueId val="{00000001-6721-4739-930A-9A0646920EF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68.2</c:v>
                </c:pt>
                <c:pt idx="1">
                  <c:v>70</c:v>
                </c:pt>
                <c:pt idx="2">
                  <c:v>72</c:v>
                </c:pt>
                <c:pt idx="3">
                  <c:v>72.87</c:v>
                </c:pt>
                <c:pt idx="4">
                  <c:v>76.53</c:v>
                </c:pt>
              </c:numCache>
            </c:numRef>
          </c:val>
          <c:extLst>
            <c:ext xmlns:c16="http://schemas.microsoft.com/office/drawing/2014/chart" uri="{C3380CC4-5D6E-409C-BE32-E72D297353CC}">
              <c16:uniqueId val="{00000000-FCEF-438A-83C3-21770AAF2BE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41.28</c:v>
                </c:pt>
                <c:pt idx="1">
                  <c:v>53.5</c:v>
                </c:pt>
                <c:pt idx="2">
                  <c:v>52.58</c:v>
                </c:pt>
                <c:pt idx="3">
                  <c:v>50.94</c:v>
                </c:pt>
                <c:pt idx="4">
                  <c:v>50.53</c:v>
                </c:pt>
              </c:numCache>
            </c:numRef>
          </c:val>
          <c:smooth val="0"/>
          <c:extLst>
            <c:ext xmlns:c16="http://schemas.microsoft.com/office/drawing/2014/chart" uri="{C3380CC4-5D6E-409C-BE32-E72D297353CC}">
              <c16:uniqueId val="{00000001-FCEF-438A-83C3-21770AAF2BE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95.12</c:v>
                </c:pt>
                <c:pt idx="1">
                  <c:v>95.13</c:v>
                </c:pt>
                <c:pt idx="2">
                  <c:v>90.86</c:v>
                </c:pt>
                <c:pt idx="3">
                  <c:v>89.09</c:v>
                </c:pt>
                <c:pt idx="4">
                  <c:v>85.62</c:v>
                </c:pt>
              </c:numCache>
            </c:numRef>
          </c:val>
          <c:extLst>
            <c:ext xmlns:c16="http://schemas.microsoft.com/office/drawing/2014/chart" uri="{C3380CC4-5D6E-409C-BE32-E72D297353CC}">
              <c16:uniqueId val="{00000000-901A-4866-801B-10D1035D70A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c:v>
                </c:pt>
                <c:pt idx="1">
                  <c:v>83.51</c:v>
                </c:pt>
                <c:pt idx="2">
                  <c:v>83.02</c:v>
                </c:pt>
                <c:pt idx="3">
                  <c:v>82.55</c:v>
                </c:pt>
                <c:pt idx="4">
                  <c:v>82.08</c:v>
                </c:pt>
              </c:numCache>
            </c:numRef>
          </c:val>
          <c:smooth val="0"/>
          <c:extLst>
            <c:ext xmlns:c16="http://schemas.microsoft.com/office/drawing/2014/chart" uri="{C3380CC4-5D6E-409C-BE32-E72D297353CC}">
              <c16:uniqueId val="{00000001-901A-4866-801B-10D1035D70A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93.72</c:v>
                </c:pt>
                <c:pt idx="1">
                  <c:v>93.41</c:v>
                </c:pt>
                <c:pt idx="2">
                  <c:v>93.99</c:v>
                </c:pt>
                <c:pt idx="3">
                  <c:v>89.64</c:v>
                </c:pt>
                <c:pt idx="4">
                  <c:v>98.01</c:v>
                </c:pt>
              </c:numCache>
            </c:numRef>
          </c:val>
          <c:extLst>
            <c:ext xmlns:c16="http://schemas.microsoft.com/office/drawing/2014/chart" uri="{C3380CC4-5D6E-409C-BE32-E72D297353CC}">
              <c16:uniqueId val="{00000000-B02E-4439-9A5B-AEC1915B71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2E-4439-9A5B-AEC1915B71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BF-4A0E-A4E2-E4C39E926D5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BF-4A0E-A4E2-E4C39E926D5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2C-4980-86E1-E7B2DCF9FE4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2C-4980-86E1-E7B2DCF9FE4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E6-4938-A1F7-1120E731A76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E6-4938-A1F7-1120E731A76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B7-4CB9-82D9-DB82049BED2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B7-4CB9-82D9-DB82049BED2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50-46F6-95EA-88CA6AE20BE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1604.64</c:v>
                </c:pt>
                <c:pt idx="1">
                  <c:v>966.33</c:v>
                </c:pt>
                <c:pt idx="2">
                  <c:v>958.81</c:v>
                </c:pt>
                <c:pt idx="3">
                  <c:v>1001.3</c:v>
                </c:pt>
                <c:pt idx="4">
                  <c:v>1050.51</c:v>
                </c:pt>
              </c:numCache>
            </c:numRef>
          </c:val>
          <c:smooth val="0"/>
          <c:extLst>
            <c:ext xmlns:c16="http://schemas.microsoft.com/office/drawing/2014/chart" uri="{C3380CC4-5D6E-409C-BE32-E72D297353CC}">
              <c16:uniqueId val="{00000001-0450-46F6-95EA-88CA6AE20BE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122.36</c:v>
                </c:pt>
                <c:pt idx="1">
                  <c:v>106.21</c:v>
                </c:pt>
                <c:pt idx="2">
                  <c:v>86.13</c:v>
                </c:pt>
                <c:pt idx="3">
                  <c:v>90.34</c:v>
                </c:pt>
                <c:pt idx="4">
                  <c:v>90.63</c:v>
                </c:pt>
              </c:numCache>
            </c:numRef>
          </c:val>
          <c:extLst>
            <c:ext xmlns:c16="http://schemas.microsoft.com/office/drawing/2014/chart" uri="{C3380CC4-5D6E-409C-BE32-E72D297353CC}">
              <c16:uniqueId val="{00000000-F397-4794-AE7E-402321AB9F6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60.01</c:v>
                </c:pt>
                <c:pt idx="1">
                  <c:v>81.739999999999995</c:v>
                </c:pt>
                <c:pt idx="2">
                  <c:v>82.88</c:v>
                </c:pt>
                <c:pt idx="3">
                  <c:v>81.88</c:v>
                </c:pt>
                <c:pt idx="4">
                  <c:v>82.65</c:v>
                </c:pt>
              </c:numCache>
            </c:numRef>
          </c:val>
          <c:smooth val="0"/>
          <c:extLst>
            <c:ext xmlns:c16="http://schemas.microsoft.com/office/drawing/2014/chart" uri="{C3380CC4-5D6E-409C-BE32-E72D297353CC}">
              <c16:uniqueId val="{00000001-F397-4794-AE7E-402321AB9F6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108.06</c:v>
                </c:pt>
                <c:pt idx="1">
                  <c:v>114.49</c:v>
                </c:pt>
                <c:pt idx="2">
                  <c:v>150</c:v>
                </c:pt>
                <c:pt idx="3">
                  <c:v>150</c:v>
                </c:pt>
                <c:pt idx="4">
                  <c:v>150</c:v>
                </c:pt>
              </c:numCache>
            </c:numRef>
          </c:val>
          <c:extLst>
            <c:ext xmlns:c16="http://schemas.microsoft.com/office/drawing/2014/chart" uri="{C3380CC4-5D6E-409C-BE32-E72D297353CC}">
              <c16:uniqueId val="{00000000-0ED2-41A6-817C-2F9D075D2B1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277.67</c:v>
                </c:pt>
                <c:pt idx="1">
                  <c:v>194.31</c:v>
                </c:pt>
                <c:pt idx="2">
                  <c:v>190.99</c:v>
                </c:pt>
                <c:pt idx="3">
                  <c:v>187.55</c:v>
                </c:pt>
                <c:pt idx="4">
                  <c:v>186.3</c:v>
                </c:pt>
              </c:numCache>
            </c:numRef>
          </c:val>
          <c:smooth val="0"/>
          <c:extLst>
            <c:ext xmlns:c16="http://schemas.microsoft.com/office/drawing/2014/chart" uri="{C3380CC4-5D6E-409C-BE32-E72D297353CC}">
              <c16:uniqueId val="{00000001-0ED2-41A6-817C-2F9D075D2B1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2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明和町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23083</v>
      </c>
      <c r="AM8" s="69"/>
      <c r="AN8" s="69"/>
      <c r="AO8" s="69"/>
      <c r="AP8" s="69"/>
      <c r="AQ8" s="69"/>
      <c r="AR8" s="69"/>
      <c r="AS8" s="69"/>
      <c r="AT8" s="68">
        <f>データ!T6</f>
        <v>41.04</v>
      </c>
      <c r="AU8" s="68"/>
      <c r="AV8" s="68"/>
      <c r="AW8" s="68"/>
      <c r="AX8" s="68"/>
      <c r="AY8" s="68"/>
      <c r="AZ8" s="68"/>
      <c r="BA8" s="68"/>
      <c r="BB8" s="68">
        <f>データ!U6</f>
        <v>562.45000000000005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20.04</v>
      </c>
      <c r="Q10" s="68"/>
      <c r="R10" s="68"/>
      <c r="S10" s="68"/>
      <c r="T10" s="68"/>
      <c r="U10" s="68"/>
      <c r="V10" s="68"/>
      <c r="W10" s="68">
        <f>データ!Q6</f>
        <v>100</v>
      </c>
      <c r="X10" s="68"/>
      <c r="Y10" s="68"/>
      <c r="Z10" s="68"/>
      <c r="AA10" s="68"/>
      <c r="AB10" s="68"/>
      <c r="AC10" s="68"/>
      <c r="AD10" s="69">
        <f>データ!R6</f>
        <v>3300</v>
      </c>
      <c r="AE10" s="69"/>
      <c r="AF10" s="69"/>
      <c r="AG10" s="69"/>
      <c r="AH10" s="69"/>
      <c r="AI10" s="69"/>
      <c r="AJ10" s="69"/>
      <c r="AK10" s="2"/>
      <c r="AL10" s="69">
        <f>データ!V6</f>
        <v>4619</v>
      </c>
      <c r="AM10" s="69"/>
      <c r="AN10" s="69"/>
      <c r="AO10" s="69"/>
      <c r="AP10" s="69"/>
      <c r="AQ10" s="69"/>
      <c r="AR10" s="69"/>
      <c r="AS10" s="69"/>
      <c r="AT10" s="68">
        <f>データ!W6</f>
        <v>1.74</v>
      </c>
      <c r="AU10" s="68"/>
      <c r="AV10" s="68"/>
      <c r="AW10" s="68"/>
      <c r="AX10" s="68"/>
      <c r="AY10" s="68"/>
      <c r="AZ10" s="68"/>
      <c r="BA10" s="68"/>
      <c r="BB10" s="68">
        <f>データ!X6</f>
        <v>2654.6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tNTSrmqlt6GJAy8OkpYjQJOsqIAaW9kGJh2ca+Ri5dju6fHuuBb6T9kx4h5IDH6i0gJv0zRPRul+kFHaK/BHqw==" saltValue="R+1skFotZvX2UR0Xz3Fv0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244422</v>
      </c>
      <c r="D6" s="33">
        <f t="shared" si="3"/>
        <v>47</v>
      </c>
      <c r="E6" s="33">
        <f t="shared" si="3"/>
        <v>17</v>
      </c>
      <c r="F6" s="33">
        <f t="shared" si="3"/>
        <v>1</v>
      </c>
      <c r="G6" s="33">
        <f t="shared" si="3"/>
        <v>0</v>
      </c>
      <c r="H6" s="33" t="str">
        <f t="shared" si="3"/>
        <v>三重県　明和町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20.04</v>
      </c>
      <c r="Q6" s="34">
        <f t="shared" si="3"/>
        <v>100</v>
      </c>
      <c r="R6" s="34">
        <f t="shared" si="3"/>
        <v>3300</v>
      </c>
      <c r="S6" s="34">
        <f t="shared" si="3"/>
        <v>23083</v>
      </c>
      <c r="T6" s="34">
        <f t="shared" si="3"/>
        <v>41.04</v>
      </c>
      <c r="U6" s="34">
        <f t="shared" si="3"/>
        <v>562.45000000000005</v>
      </c>
      <c r="V6" s="34">
        <f t="shared" si="3"/>
        <v>4619</v>
      </c>
      <c r="W6" s="34">
        <f t="shared" si="3"/>
        <v>1.74</v>
      </c>
      <c r="X6" s="34">
        <f t="shared" si="3"/>
        <v>2654.6</v>
      </c>
      <c r="Y6" s="35">
        <f>IF(Y7="",NA(),Y7)</f>
        <v>93.72</v>
      </c>
      <c r="Z6" s="35">
        <f t="shared" ref="Z6:AH6" si="4">IF(Z7="",NA(),Z7)</f>
        <v>93.41</v>
      </c>
      <c r="AA6" s="35">
        <f t="shared" si="4"/>
        <v>93.99</v>
      </c>
      <c r="AB6" s="35">
        <f t="shared" si="4"/>
        <v>89.64</v>
      </c>
      <c r="AC6" s="35">
        <f t="shared" si="4"/>
        <v>98.01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1604.64</v>
      </c>
      <c r="BL6" s="35">
        <f t="shared" si="7"/>
        <v>966.33</v>
      </c>
      <c r="BM6" s="35">
        <f t="shared" si="7"/>
        <v>958.81</v>
      </c>
      <c r="BN6" s="35">
        <f t="shared" si="7"/>
        <v>1001.3</v>
      </c>
      <c r="BO6" s="35">
        <f t="shared" si="7"/>
        <v>1050.51</v>
      </c>
      <c r="BP6" s="34" t="str">
        <f>IF(BP7="","",IF(BP7="-","【-】","【"&amp;SUBSTITUTE(TEXT(BP7,"#,##0.00"),"-","△")&amp;"】"))</f>
        <v>【705.21】</v>
      </c>
      <c r="BQ6" s="35">
        <f>IF(BQ7="",NA(),BQ7)</f>
        <v>122.36</v>
      </c>
      <c r="BR6" s="35">
        <f t="shared" ref="BR6:BZ6" si="8">IF(BR7="",NA(),BR7)</f>
        <v>106.21</v>
      </c>
      <c r="BS6" s="35">
        <f t="shared" si="8"/>
        <v>86.13</v>
      </c>
      <c r="BT6" s="35">
        <f t="shared" si="8"/>
        <v>90.34</v>
      </c>
      <c r="BU6" s="35">
        <f t="shared" si="8"/>
        <v>90.63</v>
      </c>
      <c r="BV6" s="35">
        <f t="shared" si="8"/>
        <v>60.01</v>
      </c>
      <c r="BW6" s="35">
        <f t="shared" si="8"/>
        <v>81.739999999999995</v>
      </c>
      <c r="BX6" s="35">
        <f t="shared" si="8"/>
        <v>82.88</v>
      </c>
      <c r="BY6" s="35">
        <f t="shared" si="8"/>
        <v>81.88</v>
      </c>
      <c r="BZ6" s="35">
        <f t="shared" si="8"/>
        <v>82.65</v>
      </c>
      <c r="CA6" s="34" t="str">
        <f>IF(CA7="","",IF(CA7="-","【-】","【"&amp;SUBSTITUTE(TEXT(CA7,"#,##0.00"),"-","△")&amp;"】"))</f>
        <v>【98.96】</v>
      </c>
      <c r="CB6" s="35">
        <f>IF(CB7="",NA(),CB7)</f>
        <v>108.06</v>
      </c>
      <c r="CC6" s="35">
        <f t="shared" ref="CC6:CK6" si="9">IF(CC7="",NA(),CC7)</f>
        <v>114.49</v>
      </c>
      <c r="CD6" s="35">
        <f t="shared" si="9"/>
        <v>150</v>
      </c>
      <c r="CE6" s="35">
        <f t="shared" si="9"/>
        <v>150</v>
      </c>
      <c r="CF6" s="35">
        <f t="shared" si="9"/>
        <v>150</v>
      </c>
      <c r="CG6" s="35">
        <f t="shared" si="9"/>
        <v>277.67</v>
      </c>
      <c r="CH6" s="35">
        <f t="shared" si="9"/>
        <v>194.31</v>
      </c>
      <c r="CI6" s="35">
        <f t="shared" si="9"/>
        <v>190.99</v>
      </c>
      <c r="CJ6" s="35">
        <f t="shared" si="9"/>
        <v>187.55</v>
      </c>
      <c r="CK6" s="35">
        <f t="shared" si="9"/>
        <v>186.3</v>
      </c>
      <c r="CL6" s="34" t="str">
        <f>IF(CL7="","",IF(CL7="-","【-】","【"&amp;SUBSTITUTE(TEXT(CL7,"#,##0.00"),"-","△")&amp;"】"))</f>
        <v>【134.52】</v>
      </c>
      <c r="CM6" s="35">
        <f>IF(CM7="",NA(),CM7)</f>
        <v>68.2</v>
      </c>
      <c r="CN6" s="35">
        <f t="shared" ref="CN6:CV6" si="10">IF(CN7="",NA(),CN7)</f>
        <v>70</v>
      </c>
      <c r="CO6" s="35">
        <f t="shared" si="10"/>
        <v>72</v>
      </c>
      <c r="CP6" s="35">
        <f t="shared" si="10"/>
        <v>72.87</v>
      </c>
      <c r="CQ6" s="35">
        <f t="shared" si="10"/>
        <v>76.53</v>
      </c>
      <c r="CR6" s="35">
        <f t="shared" si="10"/>
        <v>41.28</v>
      </c>
      <c r="CS6" s="35">
        <f t="shared" si="10"/>
        <v>53.5</v>
      </c>
      <c r="CT6" s="35">
        <f t="shared" si="10"/>
        <v>52.58</v>
      </c>
      <c r="CU6" s="35">
        <f t="shared" si="10"/>
        <v>50.94</v>
      </c>
      <c r="CV6" s="35">
        <f t="shared" si="10"/>
        <v>50.53</v>
      </c>
      <c r="CW6" s="34" t="str">
        <f>IF(CW7="","",IF(CW7="-","【-】","【"&amp;SUBSTITUTE(TEXT(CW7,"#,##0.00"),"-","△")&amp;"】"))</f>
        <v>【59.57】</v>
      </c>
      <c r="CX6" s="35">
        <f>IF(CX7="",NA(),CX7)</f>
        <v>95.12</v>
      </c>
      <c r="CY6" s="35">
        <f t="shared" ref="CY6:DG6" si="11">IF(CY7="",NA(),CY7)</f>
        <v>95.13</v>
      </c>
      <c r="CZ6" s="35">
        <f t="shared" si="11"/>
        <v>90.86</v>
      </c>
      <c r="DA6" s="35">
        <f t="shared" si="11"/>
        <v>89.09</v>
      </c>
      <c r="DB6" s="35">
        <f t="shared" si="11"/>
        <v>85.62</v>
      </c>
      <c r="DC6" s="35">
        <f t="shared" si="11"/>
        <v>61.3</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7.44</v>
      </c>
      <c r="EF6" s="35">
        <f t="shared" ref="EF6:EN6" si="14">IF(EF7="",NA(),EF7)</f>
        <v>6.32</v>
      </c>
      <c r="EG6" s="35">
        <f t="shared" si="14"/>
        <v>3.21</v>
      </c>
      <c r="EH6" s="35">
        <f t="shared" si="14"/>
        <v>4.1500000000000004</v>
      </c>
      <c r="EI6" s="35">
        <f t="shared" si="14"/>
        <v>4.42</v>
      </c>
      <c r="EJ6" s="35">
        <f t="shared" si="14"/>
        <v>0.19</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244422</v>
      </c>
      <c r="D7" s="37">
        <v>47</v>
      </c>
      <c r="E7" s="37">
        <v>17</v>
      </c>
      <c r="F7" s="37">
        <v>1</v>
      </c>
      <c r="G7" s="37">
        <v>0</v>
      </c>
      <c r="H7" s="37" t="s">
        <v>98</v>
      </c>
      <c r="I7" s="37" t="s">
        <v>99</v>
      </c>
      <c r="J7" s="37" t="s">
        <v>100</v>
      </c>
      <c r="K7" s="37" t="s">
        <v>101</v>
      </c>
      <c r="L7" s="37" t="s">
        <v>102</v>
      </c>
      <c r="M7" s="37" t="s">
        <v>103</v>
      </c>
      <c r="N7" s="38" t="s">
        <v>104</v>
      </c>
      <c r="O7" s="38" t="s">
        <v>105</v>
      </c>
      <c r="P7" s="38">
        <v>20.04</v>
      </c>
      <c r="Q7" s="38">
        <v>100</v>
      </c>
      <c r="R7" s="38">
        <v>3300</v>
      </c>
      <c r="S7" s="38">
        <v>23083</v>
      </c>
      <c r="T7" s="38">
        <v>41.04</v>
      </c>
      <c r="U7" s="38">
        <v>562.45000000000005</v>
      </c>
      <c r="V7" s="38">
        <v>4619</v>
      </c>
      <c r="W7" s="38">
        <v>1.74</v>
      </c>
      <c r="X7" s="38">
        <v>2654.6</v>
      </c>
      <c r="Y7" s="38">
        <v>93.72</v>
      </c>
      <c r="Z7" s="38">
        <v>93.41</v>
      </c>
      <c r="AA7" s="38">
        <v>93.99</v>
      </c>
      <c r="AB7" s="38">
        <v>89.64</v>
      </c>
      <c r="AC7" s="38">
        <v>98.01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1604.64</v>
      </c>
      <c r="BL7" s="38">
        <v>966.33</v>
      </c>
      <c r="BM7" s="38">
        <v>958.81</v>
      </c>
      <c r="BN7" s="38">
        <v>1001.3</v>
      </c>
      <c r="BO7" s="38">
        <v>1050.51</v>
      </c>
      <c r="BP7" s="38">
        <v>705.21</v>
      </c>
      <c r="BQ7" s="38">
        <v>122.36</v>
      </c>
      <c r="BR7" s="38">
        <v>106.21</v>
      </c>
      <c r="BS7" s="38">
        <v>86.13</v>
      </c>
      <c r="BT7" s="38">
        <v>90.34</v>
      </c>
      <c r="BU7" s="38">
        <v>90.63</v>
      </c>
      <c r="BV7" s="38">
        <v>60.01</v>
      </c>
      <c r="BW7" s="38">
        <v>81.739999999999995</v>
      </c>
      <c r="BX7" s="38">
        <v>82.88</v>
      </c>
      <c r="BY7" s="38">
        <v>81.88</v>
      </c>
      <c r="BZ7" s="38">
        <v>82.65</v>
      </c>
      <c r="CA7" s="38">
        <v>98.96</v>
      </c>
      <c r="CB7" s="38">
        <v>108.06</v>
      </c>
      <c r="CC7" s="38">
        <v>114.49</v>
      </c>
      <c r="CD7" s="38">
        <v>150</v>
      </c>
      <c r="CE7" s="38">
        <v>150</v>
      </c>
      <c r="CF7" s="38">
        <v>150</v>
      </c>
      <c r="CG7" s="38">
        <v>277.67</v>
      </c>
      <c r="CH7" s="38">
        <v>194.31</v>
      </c>
      <c r="CI7" s="38">
        <v>190.99</v>
      </c>
      <c r="CJ7" s="38">
        <v>187.55</v>
      </c>
      <c r="CK7" s="38">
        <v>186.3</v>
      </c>
      <c r="CL7" s="38">
        <v>134.52000000000001</v>
      </c>
      <c r="CM7" s="38">
        <v>68.2</v>
      </c>
      <c r="CN7" s="38">
        <v>70</v>
      </c>
      <c r="CO7" s="38">
        <v>72</v>
      </c>
      <c r="CP7" s="38">
        <v>72.87</v>
      </c>
      <c r="CQ7" s="38">
        <v>76.53</v>
      </c>
      <c r="CR7" s="38">
        <v>41.28</v>
      </c>
      <c r="CS7" s="38">
        <v>53.5</v>
      </c>
      <c r="CT7" s="38">
        <v>52.58</v>
      </c>
      <c r="CU7" s="38">
        <v>50.94</v>
      </c>
      <c r="CV7" s="38">
        <v>50.53</v>
      </c>
      <c r="CW7" s="38">
        <v>59.57</v>
      </c>
      <c r="CX7" s="38">
        <v>95.12</v>
      </c>
      <c r="CY7" s="38">
        <v>95.13</v>
      </c>
      <c r="CZ7" s="38">
        <v>90.86</v>
      </c>
      <c r="DA7" s="38">
        <v>89.09</v>
      </c>
      <c r="DB7" s="38">
        <v>85.62</v>
      </c>
      <c r="DC7" s="38">
        <v>61.3</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7.44</v>
      </c>
      <c r="EF7" s="38">
        <v>6.32</v>
      </c>
      <c r="EG7" s="38">
        <v>3.21</v>
      </c>
      <c r="EH7" s="38">
        <v>4.1500000000000004</v>
      </c>
      <c r="EI7" s="38">
        <v>4.42</v>
      </c>
      <c r="EJ7" s="38">
        <v>0.19</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113</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2022-01-13T06:46:02Z</cp:lastPrinted>
  <dcterms:created xsi:type="dcterms:W3CDTF">2021-12-03T07:45:40Z</dcterms:created>
  <dcterms:modified xsi:type="dcterms:W3CDTF">2022-01-13T06:53:46Z</dcterms:modified>
  <cp:category/>
</cp:coreProperties>
</file>