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amaki\DFS\部署別\上下水道課\決算統計\R2決算統計\【財政】経営比較分析表（R2決算）\下水道【経営比較分析表】2020_244619_46_1718\"/>
    </mc:Choice>
  </mc:AlternateContent>
  <xr:revisionPtr revIDLastSave="0" documentId="13_ncr:1_{ABF81AA7-68ED-4945-9D4F-69EF3874EE4A}" xr6:coauthVersionLast="36" xr6:coauthVersionMax="36" xr10:uidLastSave="{00000000-0000-0000-0000-000000000000}"/>
  <workbookProtection workbookAlgorithmName="SHA-512" workbookHashValue="9whfALq/vqJkvoZvNhp6yeEQwzxtep2DYXpW7cwn0EWW6rHH0R1CLinY25pU24GJYc4V/B6pJw++ErE706p4+g==" workbookSaltValue="Ol7S2Sce7dRuY+ZiHGx3p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AT8" i="4" s="1"/>
  <c r="S6" i="5"/>
  <c r="AL8" i="4" s="1"/>
  <c r="R6" i="5"/>
  <c r="Q6" i="5"/>
  <c r="W10" i="4" s="1"/>
  <c r="P6" i="5"/>
  <c r="P10" i="4" s="1"/>
  <c r="O6" i="5"/>
  <c r="N6" i="5"/>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AT10" i="4"/>
  <c r="AL10" i="4"/>
  <c r="AD10" i="4"/>
  <c r="I10" i="4"/>
  <c r="B10" i="4"/>
  <c r="BB8" i="4"/>
  <c r="AD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<sst xmlns="http://schemas.openxmlformats.org/spreadsheetml/2006/main" count="236" uniqueCount="119">
  <si>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</si>
  <si>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</si>
  <si>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</si>
  <si>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</si>
  <si>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</si>
  <si>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</si>
  <si>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</si>
  <si>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</si>
  <si>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</si>
  <si>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</si>
  <si>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</si>
  <si>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</si>
  <si>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</si>
  <si>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</si>
  <si>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</si>
  <si>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</si>
  <si>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</si>
  <si>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</si>
  <si>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</si>
  <si>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</si>
  <si>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</si>
  <si>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</si>
  <si>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</si>
  <si>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</si>
  <si>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</si>
  <si>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</si>
  <si>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</si>
  <si>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</si>
  <si>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</si>
  <si>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</si>
  <si>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</si>
  <si>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</si>
  <si>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</si>
  <si>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</si>
  <si>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</si>
  <si>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</si>
  <si>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</si>
  <si>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</si>
  <si>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</si>
  <si>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</si>
  <si>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</si>
  <si>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</si>
  <si>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</si>
  <si>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</si>
  <si>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</si>
  <si>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</si>
  <si>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</si>
  <si>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</si>
  <si>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</si>
  <si>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</si>
  <si>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</si>
  <si>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</si>
  <si>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</si>
  <si>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</si>
  <si>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</si>
  <si>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</si>
  <si>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</si>
  <si>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</si>
  <si>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</si>
  <si>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</si>
  <si>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</si>
  <si>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</si>
  <si>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</si>
  <si>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</si>
  <si>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</si>
  <si>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</si>
  <si>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</si>
  <si>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</si>
  <si>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</si>
  <si>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</si>
  <si>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</si>
  <si>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</si>
  <si>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</si>
  <si>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</si>
  <si>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</si>
  <si>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</si>
  <si>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</si>
  <si>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</si>
  <si>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</si>
  <si>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</si>
  <si>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</si>
  <si>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</si>
  <si>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</si>
  <si>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</si>
  <si>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</si>
  <si>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</si>
  <si>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</si>
  <si>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</si>
  <si>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</si>
  <si>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</si>
  <si>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</si>
  <si>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</si>
  <si>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</si>
  <si>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</si>
  <si>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</si>
  <si>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</si>
  <si>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</si>
  <si>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</si>
  <si>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</si>
  <si>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</si>
  <si>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</si>
  <si>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</si>
  <si>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</si>
  <si>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</si>
  <si>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</si>
  <si>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</si>
  <si>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</si>
  <si>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</si>
  <si>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</si>
  <si>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</si>
  <si>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</si>
  <si>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</si>
  <si>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</si>
  <si>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</si>
  <si>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</si>
  <si>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</si>
  <si>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
下水道管渠については、平成9年度から整備を始めたため法定耐用年数は経過していません。
②管渠老朽化率；
法定耐用年数を経過していないため0％です。
③管渠改善率；
更新・改良等は耐用年数及び老朽度合により計画しており、現在は法定耐用年数が管渠より短く常時稼働しているポンプ修繕を実施しています。</t>
    <rPh sb="1" eb="3">
      <t>ユウケイ</t>
    </rPh>
    <rPh sb="3" eb="5">
      <t>コテイ</t>
    </rPh>
    <rPh sb="5" eb="7">
      <t>シサン</t>
    </rPh>
    <rPh sb="7" eb="9">
      <t>ゲンカ</t>
    </rPh>
    <rPh sb="9" eb="11">
      <t>ショウキャク</t>
    </rPh>
    <rPh sb="11" eb="12">
      <t>リツ</t>
    </rPh>
    <rPh sb="14" eb="17">
      <t>ゲスイドウ</t>
    </rPh>
    <rPh sb="17" eb="19">
      <t>カンキョ</t>
    </rPh>
    <rPh sb="25" eb="27">
      <t>ヘイセイ</t>
    </rPh>
    <rPh sb="28" eb="30">
      <t>ネンド</t>
    </rPh>
    <rPh sb="32" eb="34">
      <t>セイビ</t>
    </rPh>
    <rPh sb="35" eb="36">
      <t>ハジ</t>
    </rPh>
    <rPh sb="40" eb="42">
      <t>ホウテイ</t>
    </rPh>
    <rPh sb="42" eb="44">
      <t>タイヨウ</t>
    </rPh>
    <rPh sb="44" eb="46">
      <t>ネンスウ</t>
    </rPh>
    <rPh sb="47" eb="49">
      <t>ケイカ</t>
    </rPh>
    <rPh sb="59" eb="61">
      <t>カンキョ</t>
    </rPh>
    <rPh sb="61" eb="64">
      <t>ロウキュウカ</t>
    </rPh>
    <rPh sb="64" eb="65">
      <t>リツ</t>
    </rPh>
    <rPh sb="67" eb="69">
      <t>ホウテイ</t>
    </rPh>
    <rPh sb="69" eb="71">
      <t>タイヨウ</t>
    </rPh>
    <rPh sb="71" eb="73">
      <t>ネンスウ</t>
    </rPh>
    <rPh sb="74" eb="76">
      <t>ケイカ</t>
    </rPh>
    <rPh sb="91" eb="93">
      <t>カンキョ</t>
    </rPh>
    <rPh sb="93" eb="95">
      <t>カイゼン</t>
    </rPh>
    <rPh sb="95" eb="96">
      <t>リツ</t>
    </rPh>
    <rPh sb="98" eb="100">
      <t>コウシン</t>
    </rPh>
    <rPh sb="101" eb="103">
      <t>カイリョウ</t>
    </rPh>
    <rPh sb="103" eb="104">
      <t>トウ</t>
    </rPh>
    <rPh sb="105" eb="107">
      <t>タイヨウ</t>
    </rPh>
    <rPh sb="107" eb="109">
      <t>ネンスウ</t>
    </rPh>
    <rPh sb="109" eb="110">
      <t>オヨ</t>
    </rPh>
    <rPh sb="111" eb="113">
      <t>ロウキュウ</t>
    </rPh>
    <rPh sb="113" eb="115">
      <t>ドアイ</t>
    </rPh>
    <rPh sb="118" eb="120">
      <t>ケイカク</t>
    </rPh>
    <rPh sb="125" eb="127">
      <t>ゲンザイ</t>
    </rPh>
    <rPh sb="128" eb="130">
      <t>ホウテイ</t>
    </rPh>
    <rPh sb="130" eb="132">
      <t>タイヨウ</t>
    </rPh>
    <rPh sb="132" eb="134">
      <t>ネンスウ</t>
    </rPh>
    <rPh sb="135" eb="137">
      <t>カンキョ</t>
    </rPh>
    <rPh sb="139" eb="140">
      <t>ミジカ</t>
    </rPh>
    <rPh sb="141" eb="143">
      <t>ジョウジ</t>
    </rPh>
    <rPh sb="143" eb="145">
      <t>カドウ</t>
    </rPh>
    <rPh sb="152" eb="154">
      <t>シュウゼン</t>
    </rPh>
    <rPh sb="155" eb="157">
      <t>ジッシ</t>
    </rPh>
    <phoneticPr fontId="4"/>
  </si>
  <si>
    <t xml:space="preserve">①経常収支比率；令和2年度より②累積欠損金比率の改善のため、経常収支を黒字とするため収益的収入に係る一般会計繰入金を増額しました。
②累積欠損金比率；前年度より未処理欠損金が減り同比率も下がりました。
③流動比率；①において収益的収入に係る一般会計繰入金を増額するには、資本的収入に係る一般会計繰入金を減らし資本的収支不足を発生させます。この不足については、流動資産である現金が流動比率で経年高い水準であるため、留保資金で補填します。
④企業債残高対事業規模比率；企業債元金返済に係る一般会計負担分を2分の1としことで、使用料収入に対する規模が数値化されました。
⑤経費回収率；公費負担分を除く汚水処理費に対する使用料割合は類似団体平均を下回っています。
⑥汚水処理原価；公費負担分を除く汚水処理費は、前年度に比べ下がっています。
⑦施設利用率；平成25年度より流域下水道に接続しているため0％です。
⑧水洗化率；令和2年度処理区域を拡大により区域内人口が増えたため減少しました。
</t>
    <rPh sb="1" eb="3">
      <t>ケイジョウ</t>
    </rPh>
    <rPh sb="3" eb="5">
      <t>シュウシ</t>
    </rPh>
    <rPh sb="5" eb="7">
      <t>ヒリツ</t>
    </rPh>
    <rPh sb="8" eb="10">
      <t>レイワ</t>
    </rPh>
    <rPh sb="11" eb="13">
      <t>ネンド</t>
    </rPh>
    <rPh sb="16" eb="18">
      <t>ルイセキ</t>
    </rPh>
    <rPh sb="18" eb="20">
      <t>ケッソン</t>
    </rPh>
    <rPh sb="20" eb="21">
      <t>キン</t>
    </rPh>
    <rPh sb="21" eb="23">
      <t>ヒリツ</t>
    </rPh>
    <rPh sb="24" eb="26">
      <t>カイゼン</t>
    </rPh>
    <rPh sb="30" eb="32">
      <t>ケイジョウ</t>
    </rPh>
    <rPh sb="32" eb="34">
      <t>シュウシ</t>
    </rPh>
    <rPh sb="35" eb="37">
      <t>クロジ</t>
    </rPh>
    <rPh sb="42" eb="45">
      <t>シュウエキテキ</t>
    </rPh>
    <rPh sb="45" eb="47">
      <t>シュウニュウ</t>
    </rPh>
    <rPh sb="48" eb="49">
      <t>カカ</t>
    </rPh>
    <rPh sb="50" eb="52">
      <t>イッパン</t>
    </rPh>
    <rPh sb="52" eb="54">
      <t>カイケイ</t>
    </rPh>
    <rPh sb="54" eb="56">
      <t>クリイレ</t>
    </rPh>
    <rPh sb="56" eb="57">
      <t>キン</t>
    </rPh>
    <rPh sb="58" eb="60">
      <t>ゾウガク</t>
    </rPh>
    <rPh sb="68" eb="70">
      <t>ルイセキ</t>
    </rPh>
    <rPh sb="70" eb="72">
      <t>ケッソン</t>
    </rPh>
    <rPh sb="72" eb="73">
      <t>キン</t>
    </rPh>
    <rPh sb="73" eb="75">
      <t>ヒリツ</t>
    </rPh>
    <rPh sb="76" eb="79">
      <t>ゼンネンド</t>
    </rPh>
    <rPh sb="81" eb="84">
      <t>ミショリ</t>
    </rPh>
    <rPh sb="84" eb="87">
      <t>ケッソンキン</t>
    </rPh>
    <rPh sb="88" eb="89">
      <t>ヘ</t>
    </rPh>
    <rPh sb="90" eb="91">
      <t>ドウ</t>
    </rPh>
    <rPh sb="91" eb="93">
      <t>ヒリツ</t>
    </rPh>
    <rPh sb="94" eb="95">
      <t>サ</t>
    </rPh>
    <rPh sb="104" eb="106">
      <t>リュウドウ</t>
    </rPh>
    <rPh sb="106" eb="108">
      <t>ヒリツ</t>
    </rPh>
    <rPh sb="114" eb="117">
      <t>シュウエキテキ</t>
    </rPh>
    <rPh sb="117" eb="119">
      <t>シュウニュウ</t>
    </rPh>
    <rPh sb="120" eb="121">
      <t>カカ</t>
    </rPh>
    <rPh sb="122" eb="124">
      <t>イッパン</t>
    </rPh>
    <rPh sb="124" eb="126">
      <t>カイケイ</t>
    </rPh>
    <rPh sb="126" eb="128">
      <t>クリイレ</t>
    </rPh>
    <rPh sb="128" eb="129">
      <t>キン</t>
    </rPh>
    <rPh sb="130" eb="132">
      <t>ゾウガク</t>
    </rPh>
    <rPh sb="137" eb="140">
      <t>シホンテキ</t>
    </rPh>
    <rPh sb="140" eb="142">
      <t>シュウニュウ</t>
    </rPh>
    <rPh sb="143" eb="144">
      <t>カカ</t>
    </rPh>
    <rPh sb="145" eb="147">
      <t>イッパン</t>
    </rPh>
    <rPh sb="147" eb="149">
      <t>カイケイ</t>
    </rPh>
    <rPh sb="149" eb="151">
      <t>クリイレ</t>
    </rPh>
    <rPh sb="151" eb="152">
      <t>キン</t>
    </rPh>
    <rPh sb="153" eb="154">
      <t>ヘ</t>
    </rPh>
    <rPh sb="156" eb="159">
      <t>シホンテキ</t>
    </rPh>
    <rPh sb="159" eb="161">
      <t>シュウシ</t>
    </rPh>
    <rPh sb="161" eb="163">
      <t>フソク</t>
    </rPh>
    <rPh sb="164" eb="166">
      <t>ハッセイ</t>
    </rPh>
    <rPh sb="173" eb="175">
      <t>フソク</t>
    </rPh>
    <rPh sb="181" eb="183">
      <t>リュウドウ</t>
    </rPh>
    <rPh sb="183" eb="185">
      <t>シサン</t>
    </rPh>
    <rPh sb="188" eb="190">
      <t>ゲンキン</t>
    </rPh>
    <rPh sb="191" eb="193">
      <t>リュウドウ</t>
    </rPh>
    <rPh sb="193" eb="195">
      <t>ヒリツ</t>
    </rPh>
    <rPh sb="196" eb="198">
      <t>ケイネン</t>
    </rPh>
    <rPh sb="208" eb="210">
      <t>リュウホ</t>
    </rPh>
    <rPh sb="210" eb="212">
      <t>シキン</t>
    </rPh>
    <rPh sb="213" eb="215">
      <t>ホテン</t>
    </rPh>
    <rPh sb="222" eb="224">
      <t>キギョウ</t>
    </rPh>
    <rPh sb="224" eb="225">
      <t>サイ</t>
    </rPh>
    <rPh sb="225" eb="227">
      <t>ザンダカ</t>
    </rPh>
    <rPh sb="227" eb="228">
      <t>タイ</t>
    </rPh>
    <rPh sb="228" eb="230">
      <t>ジギョウ</t>
    </rPh>
    <rPh sb="230" eb="232">
      <t>キボ</t>
    </rPh>
    <rPh sb="232" eb="234">
      <t>ヒリツ</t>
    </rPh>
    <rPh sb="235" eb="237">
      <t>キギョウ</t>
    </rPh>
    <rPh sb="237" eb="238">
      <t>サイ</t>
    </rPh>
    <rPh sb="238" eb="240">
      <t>ガンキン</t>
    </rPh>
    <rPh sb="240" eb="242">
      <t>ヘンサイ</t>
    </rPh>
    <rPh sb="243" eb="244">
      <t>カカ</t>
    </rPh>
    <rPh sb="245" eb="247">
      <t>イッパン</t>
    </rPh>
    <rPh sb="247" eb="249">
      <t>カイケイ</t>
    </rPh>
    <rPh sb="249" eb="251">
      <t>フタン</t>
    </rPh>
    <rPh sb="251" eb="252">
      <t>ブン</t>
    </rPh>
    <rPh sb="254" eb="255">
      <t>ブン</t>
    </rPh>
    <rPh sb="263" eb="265">
      <t>シヨウ</t>
    </rPh>
    <rPh sb="265" eb="266">
      <t>リョウ</t>
    </rPh>
    <rPh sb="266" eb="268">
      <t>シュウニュウ</t>
    </rPh>
    <rPh sb="269" eb="270">
      <t>タイ</t>
    </rPh>
    <rPh sb="272" eb="274">
      <t>キボ</t>
    </rPh>
    <rPh sb="275" eb="277">
      <t>スウチ</t>
    </rPh>
    <rPh sb="277" eb="278">
      <t>カ</t>
    </rPh>
    <rPh sb="287" eb="289">
      <t>ケイヒ</t>
    </rPh>
    <rPh sb="289" eb="291">
      <t>カイシュウ</t>
    </rPh>
    <rPh sb="291" eb="292">
      <t>リツ</t>
    </rPh>
    <rPh sb="293" eb="295">
      <t>コウヒ</t>
    </rPh>
    <rPh sb="295" eb="297">
      <t>フタン</t>
    </rPh>
    <rPh sb="297" eb="298">
      <t>ブン</t>
    </rPh>
    <rPh sb="299" eb="300">
      <t>ノゾ</t>
    </rPh>
    <rPh sb="301" eb="303">
      <t>オスイ</t>
    </rPh>
    <rPh sb="303" eb="305">
      <t>ショリ</t>
    </rPh>
    <rPh sb="305" eb="306">
      <t>ヒ</t>
    </rPh>
    <rPh sb="307" eb="308">
      <t>タイ</t>
    </rPh>
    <rPh sb="310" eb="313">
      <t>シヨウリョウ</t>
    </rPh>
    <rPh sb="313" eb="315">
      <t>ワリアイ</t>
    </rPh>
    <rPh sb="316" eb="318">
      <t>ルイジ</t>
    </rPh>
    <rPh sb="318" eb="320">
      <t>ダンタイ</t>
    </rPh>
    <rPh sb="320" eb="322">
      <t>ヘイキン</t>
    </rPh>
    <rPh sb="323" eb="324">
      <t>シタ</t>
    </rPh>
    <rPh sb="324" eb="325">
      <t>マワ</t>
    </rPh>
    <rPh sb="334" eb="336">
      <t>オスイ</t>
    </rPh>
    <rPh sb="336" eb="338">
      <t>ショリ</t>
    </rPh>
    <rPh sb="338" eb="340">
      <t>ゲンカ</t>
    </rPh>
    <rPh sb="341" eb="343">
      <t>コウヒ</t>
    </rPh>
    <rPh sb="343" eb="345">
      <t>フタン</t>
    </rPh>
    <rPh sb="345" eb="346">
      <t>ブン</t>
    </rPh>
    <rPh sb="347" eb="348">
      <t>ノゾ</t>
    </rPh>
    <rPh sb="349" eb="351">
      <t>オスイ</t>
    </rPh>
    <rPh sb="351" eb="353">
      <t>ショリ</t>
    </rPh>
    <rPh sb="353" eb="354">
      <t>ヒ</t>
    </rPh>
    <rPh sb="356" eb="359">
      <t>ゼンネンド</t>
    </rPh>
    <rPh sb="360" eb="361">
      <t>クラ</t>
    </rPh>
    <rPh sb="362" eb="363">
      <t>サ</t>
    </rPh>
    <rPh sb="373" eb="375">
      <t>シセツ</t>
    </rPh>
    <rPh sb="375" eb="377">
      <t>リヨウ</t>
    </rPh>
    <rPh sb="377" eb="378">
      <t>リツ</t>
    </rPh>
    <rPh sb="379" eb="381">
      <t>ヘイセイ</t>
    </rPh>
    <rPh sb="383" eb="385">
      <t>ネンド</t>
    </rPh>
    <rPh sb="387" eb="389">
      <t>リュウイキ</t>
    </rPh>
    <rPh sb="389" eb="392">
      <t>ゲスイドウ</t>
    </rPh>
    <rPh sb="393" eb="395">
      <t>セツゾク</t>
    </rPh>
    <rPh sb="409" eb="412">
      <t>スイセンカ</t>
    </rPh>
    <rPh sb="412" eb="413">
      <t>リツ</t>
    </rPh>
    <rPh sb="414" eb="416">
      <t>レイワ</t>
    </rPh>
    <rPh sb="417" eb="419">
      <t>ネンド</t>
    </rPh>
    <rPh sb="419" eb="421">
      <t>ショリ</t>
    </rPh>
    <rPh sb="421" eb="423">
      <t>クイキ</t>
    </rPh>
    <rPh sb="424" eb="426">
      <t>カクダイ</t>
    </rPh>
    <rPh sb="429" eb="432">
      <t>クイキナイ</t>
    </rPh>
    <rPh sb="432" eb="434">
      <t>ジンコウ</t>
    </rPh>
    <rPh sb="435" eb="436">
      <t>フ</t>
    </rPh>
    <rPh sb="440" eb="442">
      <t>ゲンショウ</t>
    </rPh>
    <phoneticPr fontId="4"/>
  </si>
  <si>
    <t xml:space="preserve">普及率89.20％は行政人口に対する処理区域内人口の割合です。農集含め人口の約98％が下水道区域内であり、平成9年度から24年間で急速に整備してきました。
しかし使用料は平成15年下水道開始から据え置きで経営してきましたが、令和3年度から流域下水道維持管理負担金単価・負担方法変更により増額となり、企業債元金返済も増えているため、令和4年度から使用料を改定させていただく旨を住民等へお願いしております。
</t>
    <rPh sb="0" eb="2">
      <t>フキュウ</t>
    </rPh>
    <rPh sb="2" eb="3">
      <t>リツ</t>
    </rPh>
    <rPh sb="10" eb="12">
      <t>ギョウセイ</t>
    </rPh>
    <rPh sb="12" eb="14">
      <t>ジンコウ</t>
    </rPh>
    <rPh sb="15" eb="16">
      <t>タイ</t>
    </rPh>
    <rPh sb="18" eb="20">
      <t>ショリ</t>
    </rPh>
    <rPh sb="20" eb="21">
      <t>ク</t>
    </rPh>
    <rPh sb="21" eb="22">
      <t>イキ</t>
    </rPh>
    <rPh sb="22" eb="23">
      <t>ナイ</t>
    </rPh>
    <rPh sb="23" eb="25">
      <t>ジンコウ</t>
    </rPh>
    <rPh sb="26" eb="28">
      <t>ワリアイ</t>
    </rPh>
    <rPh sb="31" eb="33">
      <t>ノウシュウ</t>
    </rPh>
    <rPh sb="33" eb="34">
      <t>フク</t>
    </rPh>
    <rPh sb="35" eb="37">
      <t>ジンコウ</t>
    </rPh>
    <rPh sb="38" eb="39">
      <t>ヤク</t>
    </rPh>
    <rPh sb="43" eb="46">
      <t>ゲスイドウ</t>
    </rPh>
    <rPh sb="46" eb="48">
      <t>クイキ</t>
    </rPh>
    <rPh sb="48" eb="49">
      <t>ナイ</t>
    </rPh>
    <rPh sb="53" eb="55">
      <t>ヘイセイ</t>
    </rPh>
    <rPh sb="56" eb="57">
      <t>ネン</t>
    </rPh>
    <rPh sb="57" eb="58">
      <t>ド</t>
    </rPh>
    <rPh sb="62" eb="63">
      <t>ネン</t>
    </rPh>
    <rPh sb="63" eb="64">
      <t>カン</t>
    </rPh>
    <rPh sb="65" eb="67">
      <t>キュウソク</t>
    </rPh>
    <rPh sb="68" eb="70">
      <t>セイビ</t>
    </rPh>
    <rPh sb="81" eb="83">
      <t>シヨウ</t>
    </rPh>
    <rPh sb="83" eb="84">
      <t>リョウ</t>
    </rPh>
    <rPh sb="85" eb="87">
      <t>ヘイセイ</t>
    </rPh>
    <rPh sb="90" eb="93">
      <t>ゲスイドウ</t>
    </rPh>
    <rPh sb="93" eb="95">
      <t>カイシ</t>
    </rPh>
    <rPh sb="97" eb="98">
      <t>ス</t>
    </rPh>
    <rPh sb="99" eb="100">
      <t>オ</t>
    </rPh>
    <rPh sb="102" eb="104">
      <t>ケイエイ</t>
    </rPh>
    <rPh sb="112" eb="114">
      <t>レイワ</t>
    </rPh>
    <rPh sb="115" eb="117">
      <t>ネンド</t>
    </rPh>
    <rPh sb="119" eb="121">
      <t>リュウイキ</t>
    </rPh>
    <rPh sb="121" eb="124">
      <t>ゲスイドウ</t>
    </rPh>
    <rPh sb="124" eb="126">
      <t>イジ</t>
    </rPh>
    <rPh sb="126" eb="128">
      <t>カンリ</t>
    </rPh>
    <rPh sb="128" eb="131">
      <t>フタンキン</t>
    </rPh>
    <rPh sb="131" eb="133">
      <t>タンカ</t>
    </rPh>
    <rPh sb="134" eb="136">
      <t>フタン</t>
    </rPh>
    <rPh sb="136" eb="138">
      <t>ホウホウ</t>
    </rPh>
    <rPh sb="138" eb="140">
      <t>ヘンコウ</t>
    </rPh>
    <rPh sb="143" eb="145">
      <t>ゾウガク</t>
    </rPh>
    <rPh sb="149" eb="151">
      <t>キギョウ</t>
    </rPh>
    <rPh sb="151" eb="152">
      <t>サイ</t>
    </rPh>
    <rPh sb="152" eb="154">
      <t>ガンキン</t>
    </rPh>
    <rPh sb="154" eb="156">
      <t>ヘンサイ</t>
    </rPh>
    <rPh sb="157" eb="158">
      <t>フ</t>
    </rPh>
    <rPh sb="165" eb="167">
      <t>レイワ</t>
    </rPh>
    <rPh sb="168" eb="169">
      <t>ネン</t>
    </rPh>
    <rPh sb="169" eb="170">
      <t>ド</t>
    </rPh>
    <rPh sb="172" eb="174">
      <t>シヨウ</t>
    </rPh>
    <rPh sb="174" eb="175">
      <t>リョウ</t>
    </rPh>
    <rPh sb="176" eb="178">
      <t>カイテイ</t>
    </rPh>
    <rPh sb="185" eb="186">
      <t>ムネ</t>
    </rPh>
    <rPh sb="187" eb="189">
      <t>ジュウミン</t>
    </rPh>
    <rPh sb="189" eb="190">
      <t>トウ</t>
    </rPh>
    <rPh sb="192" eb="193">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</si>
</sst>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4.95</c:v>
                </c:pt>
                <c:pt idx="1">
                  <c:v>0.56999999999999995</c:v>
                </c:pt>
                <c:pt idx="2">
                  <c:v>1</c:v>
                </c:pt>
                <c:pt idx="3" formatCode="#,##0.00;&quot;△&quot;#,##0.00">
                  <c:v>0</c:v>
                </c:pt>
                <c:pt idx="4" formatCode="#,##0.00;&quot;△&quot;#,##0.00">
                  <c:v>0</c:v>
                </c:pt>
              </c:numCache>
            </c:numRef>
          </c:val>
          <c:extLst>
            <c:ext xmlns:c16="http://schemas.microsoft.com/office/drawing/2014/chart" uri="{C3380CC4-5D6E-409C-BE32-E72D297353CC}">
              <c16:uniqueId val="{00000000-5EBF-4B62-8AD9-29F49D49C0B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0.15</c:v>
                </c:pt>
                <c:pt idx="2">
                  <c:v>0.13</c:v>
                </c:pt>
                <c:pt idx="3">
                  <c:v>0.15</c:v>
                </c:pt>
                <c:pt idx="4">
                  <c:v>1.65</c:v>
                </c:pt>
              </c:numCache>
            </c:numRef>
          </c:val>
          <c:smooth val="0"/>
          <c:extLst>
            <c:ext xmlns:c16="http://schemas.microsoft.com/office/drawing/2014/chart" uri="{C3380CC4-5D6E-409C-BE32-E72D297353CC}">
              <c16:uniqueId val="{00000001-5EBF-4B62-8AD9-29F49D49C0B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3E-45E6-9A4D-0A9C5C8AF0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40.75</c:v>
                </c:pt>
                <c:pt idx="1">
                  <c:v>42.4</c:v>
                </c:pt>
                <c:pt idx="2">
                  <c:v>52.58</c:v>
                </c:pt>
                <c:pt idx="3">
                  <c:v>50.94</c:v>
                </c:pt>
                <c:pt idx="4">
                  <c:v>50.53</c:v>
                </c:pt>
              </c:numCache>
            </c:numRef>
          </c:val>
          <c:smooth val="0"/>
          <c:extLst>
            <c:ext xmlns:c16="http://schemas.microsoft.com/office/drawing/2014/chart" uri="{C3380CC4-5D6E-409C-BE32-E72D297353CC}">
              <c16:uniqueId val="{00000001-223E-45E6-9A4D-0A9C5C8AF0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71.319999999999993</c:v>
                </c:pt>
                <c:pt idx="1">
                  <c:v>74.12</c:v>
                </c:pt>
                <c:pt idx="2">
                  <c:v>75.63</c:v>
                </c:pt>
                <c:pt idx="3">
                  <c:v>77.959999999999994</c:v>
                </c:pt>
                <c:pt idx="4">
                  <c:v>77</c:v>
                </c:pt>
              </c:numCache>
            </c:numRef>
          </c:val>
          <c:extLst>
            <c:ext xmlns:c16="http://schemas.microsoft.com/office/drawing/2014/chart" uri="{C3380CC4-5D6E-409C-BE32-E72D297353CC}">
              <c16:uniqueId val="{00000000-69E5-4B58-9A87-77997E456B1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64.97</c:v>
                </c:pt>
                <c:pt idx="1">
                  <c:v>65.77</c:v>
                </c:pt>
                <c:pt idx="2">
                  <c:v>83.02</c:v>
                </c:pt>
                <c:pt idx="3">
                  <c:v>82.55</c:v>
                </c:pt>
                <c:pt idx="4">
                  <c:v>82.08</c:v>
                </c:pt>
              </c:numCache>
            </c:numRef>
          </c:val>
          <c:smooth val="0"/>
          <c:extLst>
            <c:ext xmlns:c16="http://schemas.microsoft.com/office/drawing/2014/chart" uri="{C3380CC4-5D6E-409C-BE32-E72D297353CC}">
              <c16:uniqueId val="{00000001-69E5-4B58-9A87-77997E456B1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74.3</c:v>
                </c:pt>
                <c:pt idx="1">
                  <c:v>83</c:v>
                </c:pt>
                <c:pt idx="2">
                  <c:v>83.05</c:v>
                </c:pt>
                <c:pt idx="3">
                  <c:v>79.48</c:v>
                </c:pt>
                <c:pt idx="4">
                  <c:v>100.92</c:v>
                </c:pt>
              </c:numCache>
            </c:numRef>
          </c:val>
          <c:extLst>
            <c:ext xmlns:c16="http://schemas.microsoft.com/office/drawing/2014/chart" uri="{C3380CC4-5D6E-409C-BE32-E72D297353CC}">
              <c16:uniqueId val="{00000000-9824-4743-8A64-6F0660D87B4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100.67</c:v>
                </c:pt>
                <c:pt idx="1">
                  <c:v>99.51</c:v>
                </c:pt>
                <c:pt idx="2">
                  <c:v>104.14</c:v>
                </c:pt>
                <c:pt idx="3">
                  <c:v>106.57</c:v>
                </c:pt>
                <c:pt idx="4">
                  <c:v>107.21</c:v>
                </c:pt>
              </c:numCache>
            </c:numRef>
          </c:val>
          <c:smooth val="0"/>
          <c:extLst>
            <c:ext xmlns:c16="http://schemas.microsoft.com/office/drawing/2014/chart" uri="{C3380CC4-5D6E-409C-BE32-E72D297353CC}">
              <c16:uniqueId val="{00000001-9824-4743-8A64-6F0660D87B4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17.05</c:v>
                </c:pt>
                <c:pt idx="1">
                  <c:v>18.84</c:v>
                </c:pt>
                <c:pt idx="2">
                  <c:v>20.75</c:v>
                </c:pt>
                <c:pt idx="3">
                  <c:v>22.32</c:v>
                </c:pt>
                <c:pt idx="4">
                  <c:v>24.04</c:v>
                </c:pt>
              </c:numCache>
            </c:numRef>
          </c:val>
          <c:extLst>
            <c:ext xmlns:c16="http://schemas.microsoft.com/office/drawing/2014/chart" uri="{C3380CC4-5D6E-409C-BE32-E72D297353CC}">
              <c16:uniqueId val="{00000000-3C0D-434D-B908-9D57E3A32E0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17.52</c:v>
                </c:pt>
                <c:pt idx="1">
                  <c:v>13.24</c:v>
                </c:pt>
                <c:pt idx="2">
                  <c:v>15.95</c:v>
                </c:pt>
                <c:pt idx="3">
                  <c:v>15.85</c:v>
                </c:pt>
                <c:pt idx="4">
                  <c:v>12.7</c:v>
                </c:pt>
              </c:numCache>
            </c:numRef>
          </c:val>
          <c:smooth val="0"/>
          <c:extLst>
            <c:ext xmlns:c16="http://schemas.microsoft.com/office/drawing/2014/chart" uri="{C3380CC4-5D6E-409C-BE32-E72D297353CC}">
              <c16:uniqueId val="{00000001-3C0D-434D-B908-9D57E3A32E0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14-41AB-A917-A19846CBDC8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E14-41AB-A917-A19846CBDC8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740.09</c:v>
                </c:pt>
                <c:pt idx="1">
                  <c:v>757.87</c:v>
                </c:pt>
                <c:pt idx="2">
                  <c:v>853.31</c:v>
                </c:pt>
                <c:pt idx="3">
                  <c:v>875.68</c:v>
                </c:pt>
                <c:pt idx="4">
                  <c:v>830.56</c:v>
                </c:pt>
              </c:numCache>
            </c:numRef>
          </c:val>
          <c:extLst>
            <c:ext xmlns:c16="http://schemas.microsoft.com/office/drawing/2014/chart" uri="{C3380CC4-5D6E-409C-BE32-E72D297353CC}">
              <c16:uniqueId val="{00000000-E3B7-4070-81C7-90D3A046275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370.35</c:v>
                </c:pt>
                <c:pt idx="1">
                  <c:v>325.77</c:v>
                </c:pt>
                <c:pt idx="2">
                  <c:v>73.180000000000007</c:v>
                </c:pt>
                <c:pt idx="3">
                  <c:v>53.44</c:v>
                </c:pt>
                <c:pt idx="4">
                  <c:v>43.71</c:v>
                </c:pt>
              </c:numCache>
            </c:numRef>
          </c:val>
          <c:smooth val="0"/>
          <c:extLst>
            <c:ext xmlns:c16="http://schemas.microsoft.com/office/drawing/2014/chart" uri="{C3380CC4-5D6E-409C-BE32-E72D297353CC}">
              <c16:uniqueId val="{00000001-E3B7-4070-81C7-90D3A046275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118.24</c:v>
                </c:pt>
                <c:pt idx="1">
                  <c:v>128.44</c:v>
                </c:pt>
                <c:pt idx="2">
                  <c:v>130.62</c:v>
                </c:pt>
                <c:pt idx="3">
                  <c:v>140.86000000000001</c:v>
                </c:pt>
                <c:pt idx="4">
                  <c:v>141.41</c:v>
                </c:pt>
              </c:numCache>
            </c:numRef>
          </c:val>
          <c:extLst>
            <c:ext xmlns:c16="http://schemas.microsoft.com/office/drawing/2014/chart" uri="{C3380CC4-5D6E-409C-BE32-E72D297353CC}">
              <c16:uniqueId val="{00000000-D1BD-4C5C-A843-7F59E2891D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63.8</c:v>
                </c:pt>
                <c:pt idx="1">
                  <c:v>61.72</c:v>
                </c:pt>
                <c:pt idx="2">
                  <c:v>52.32</c:v>
                </c:pt>
                <c:pt idx="3">
                  <c:v>47.03</c:v>
                </c:pt>
                <c:pt idx="4">
                  <c:v>40.67</c:v>
                </c:pt>
              </c:numCache>
            </c:numRef>
          </c:val>
          <c:smooth val="0"/>
          <c:extLst>
            <c:ext xmlns:c16="http://schemas.microsoft.com/office/drawing/2014/chart" uri="{C3380CC4-5D6E-409C-BE32-E72D297353CC}">
              <c16:uniqueId val="{00000001-D1BD-4C5C-A843-7F59E2891D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quot;-&quot;">
                  <c:v>2152.91</c:v>
                </c:pt>
              </c:numCache>
            </c:numRef>
          </c:val>
          <c:extLst>
            <c:ext xmlns:c16="http://schemas.microsoft.com/office/drawing/2014/chart" uri="{C3380CC4-5D6E-409C-BE32-E72D297353CC}">
              <c16:uniqueId val="{00000000-9C41-4BA8-B31B-CF6E4CF379E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1193.49</c:v>
                </c:pt>
                <c:pt idx="1">
                  <c:v>876.19</c:v>
                </c:pt>
                <c:pt idx="2">
                  <c:v>958.81</c:v>
                </c:pt>
                <c:pt idx="3">
                  <c:v>1001.3</c:v>
                </c:pt>
                <c:pt idx="4">
                  <c:v>1050.51</c:v>
                </c:pt>
              </c:numCache>
            </c:numRef>
          </c:val>
          <c:smooth val="0"/>
          <c:extLst>
            <c:ext xmlns:c16="http://schemas.microsoft.com/office/drawing/2014/chart" uri="{C3380CC4-5D6E-409C-BE32-E72D297353CC}">
              <c16:uniqueId val="{00000001-9C41-4BA8-B31B-CF6E4CF379E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80</c:v>
                </c:pt>
                <c:pt idx="1">
                  <c:v>107.81</c:v>
                </c:pt>
                <c:pt idx="2">
                  <c:v>113.39</c:v>
                </c:pt>
                <c:pt idx="3">
                  <c:v>55.81</c:v>
                </c:pt>
                <c:pt idx="4">
                  <c:v>63.8</c:v>
                </c:pt>
              </c:numCache>
            </c:numRef>
          </c:val>
          <c:extLst>
            <c:ext xmlns:c16="http://schemas.microsoft.com/office/drawing/2014/chart" uri="{C3380CC4-5D6E-409C-BE32-E72D297353CC}">
              <c16:uniqueId val="{00000000-472B-4ADA-8E0E-269FEABDC49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65.569999999999993</c:v>
                </c:pt>
                <c:pt idx="1">
                  <c:v>75.7</c:v>
                </c:pt>
                <c:pt idx="2">
                  <c:v>82.88</c:v>
                </c:pt>
                <c:pt idx="3">
                  <c:v>81.88</c:v>
                </c:pt>
                <c:pt idx="4">
                  <c:v>82.65</c:v>
                </c:pt>
              </c:numCache>
            </c:numRef>
          </c:val>
          <c:smooth val="0"/>
          <c:extLst>
            <c:ext xmlns:c16="http://schemas.microsoft.com/office/drawing/2014/chart" uri="{C3380CC4-5D6E-409C-BE32-E72D297353CC}">
              <c16:uniqueId val="{00000001-472B-4ADA-8E0E-269FEABDC49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116.99</c:v>
                </c:pt>
                <c:pt idx="1">
                  <c:v>86.81</c:v>
                </c:pt>
                <c:pt idx="2">
                  <c:v>82.19</c:v>
                </c:pt>
                <c:pt idx="3">
                  <c:v>171.24</c:v>
                </c:pt>
                <c:pt idx="4">
                  <c:v>150</c:v>
                </c:pt>
              </c:numCache>
            </c:numRef>
          </c:val>
          <c:extLst>
            <c:ext xmlns:c16="http://schemas.microsoft.com/office/drawing/2014/chart" uri="{C3380CC4-5D6E-409C-BE32-E72D297353CC}">
              <c16:uniqueId val="{00000000-FBA1-4835-82C1-615749F1A1C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263.04000000000002</c:v>
                </c:pt>
                <c:pt idx="1">
                  <c:v>230.04</c:v>
                </c:pt>
                <c:pt idx="2">
                  <c:v>190.99</c:v>
                </c:pt>
                <c:pt idx="3">
                  <c:v>187.55</c:v>
                </c:pt>
                <c:pt idx="4">
                  <c:v>186.3</c:v>
                </c:pt>
              </c:numCache>
            </c:numRef>
          </c:val>
          <c:smooth val="0"/>
          <c:extLst>
            <c:ext xmlns:c16="http://schemas.microsoft.com/office/drawing/2014/chart" uri="{C3380CC4-5D6E-409C-BE32-E72D297353CC}">
              <c16:uniqueId val="{00000001-FBA1-4835-82C1-615749F1A1C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玉城町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15378</v>
      </c>
      <c r="AM8" s="51"/>
      <c r="AN8" s="51"/>
      <c r="AO8" s="51"/>
      <c r="AP8" s="51"/>
      <c r="AQ8" s="51"/>
      <c r="AR8" s="51"/>
      <c r="AS8" s="51"/>
      <c r="AT8" s="46">
        <f>データ!T6</f>
        <v>40.909999999999997</v>
      </c>
      <c r="AU8" s="46"/>
      <c r="AV8" s="46"/>
      <c r="AW8" s="46"/>
      <c r="AX8" s="46"/>
      <c r="AY8" s="46"/>
      <c r="AZ8" s="46"/>
      <c r="BA8" s="46"/>
      <c r="BB8" s="46">
        <f>データ!U6</f>
        <v>375.9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52.55</v>
      </c>
      <c r="J10" s="46"/>
      <c r="K10" s="46"/>
      <c r="L10" s="46"/>
      <c r="M10" s="46"/>
      <c r="N10" s="46"/>
      <c r="O10" s="46"/>
      <c r="P10" s="46">
        <f>データ!P6</f>
        <v>89.2</v>
      </c>
      <c r="Q10" s="46"/>
      <c r="R10" s="46"/>
      <c r="S10" s="46"/>
      <c r="T10" s="46"/>
      <c r="U10" s="46"/>
      <c r="V10" s="46"/>
      <c r="W10" s="46">
        <f>データ!Q6</f>
        <v>95.8</v>
      </c>
      <c r="X10" s="46"/>
      <c r="Y10" s="46"/>
      <c r="Z10" s="46"/>
      <c r="AA10" s="46"/>
      <c r="AB10" s="46"/>
      <c r="AC10" s="46"/>
      <c r="AD10" s="51">
        <f>データ!R6</f>
        <v>1640</v>
      </c>
      <c r="AE10" s="51"/>
      <c r="AF10" s="51"/>
      <c r="AG10" s="51"/>
      <c r="AH10" s="51"/>
      <c r="AI10" s="51"/>
      <c r="AJ10" s="51"/>
      <c r="AK10" s="2"/>
      <c r="AL10" s="51">
        <f>データ!V6</f>
        <v>13703</v>
      </c>
      <c r="AM10" s="51"/>
      <c r="AN10" s="51"/>
      <c r="AO10" s="51"/>
      <c r="AP10" s="51"/>
      <c r="AQ10" s="51"/>
      <c r="AR10" s="51"/>
      <c r="AS10" s="51"/>
      <c r="AT10" s="46">
        <f>データ!W6</f>
        <v>3.73</v>
      </c>
      <c r="AU10" s="46"/>
      <c r="AV10" s="46"/>
      <c r="AW10" s="46"/>
      <c r="AX10" s="46"/>
      <c r="AY10" s="46"/>
      <c r="AZ10" s="46"/>
      <c r="BA10" s="46"/>
      <c r="BB10" s="46">
        <f>データ!X6</f>
        <v>3673.73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117</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MOD8C2P0BOCLD7phFSBCYB4VJiC337oXar/42QB4wyQ/RtofZlp2p0mUSMDD9ho+1PHtly8La5I48IhngV4m+A==" saltValue="Ch1M4HvxKwfEhKz4K7Fv0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244619</v>
      </c>
      <c r="D6" s="33">
        <f t="shared" si="3"/>
        <v>46</v>
      </c>
      <c r="E6" s="33">
        <f t="shared" si="3"/>
        <v>17</v>
      </c>
      <c r="F6" s="33">
        <f t="shared" si="3"/>
        <v>1</v>
      </c>
      <c r="G6" s="33">
        <f t="shared" si="3"/>
        <v>0</v>
      </c>
      <c r="H6" s="33" t="str">
        <f t="shared" si="3"/>
        <v>三重県　玉城町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52.55</v>
      </c>
      <c r="P6" s="34">
        <f t="shared" si="3"/>
        <v>89.2</v>
      </c>
      <c r="Q6" s="34">
        <f t="shared" si="3"/>
        <v>95.8</v>
      </c>
      <c r="R6" s="34">
        <f t="shared" si="3"/>
        <v>1640</v>
      </c>
      <c r="S6" s="34">
        <f t="shared" si="3"/>
        <v>15378</v>
      </c>
      <c r="T6" s="34">
        <f t="shared" si="3"/>
        <v>40.909999999999997</v>
      </c>
      <c r="U6" s="34">
        <f t="shared" si="3"/>
        <v>375.9</v>
      </c>
      <c r="V6" s="34">
        <f t="shared" si="3"/>
        <v>13703</v>
      </c>
      <c r="W6" s="34">
        <f t="shared" si="3"/>
        <v>3.73</v>
      </c>
      <c r="X6" s="34">
        <f t="shared" si="3"/>
        <v>3673.73</v>
      </c>
      <c r="Y6" s="35">
        <f>IF(Y7="",NA(),Y7)</f>
        <v>74.3</v>
      </c>
      <c r="Z6" s="35">
        <f t="shared" ref="Z6:AH6" si="4">IF(Z7="",NA(),Z7)</f>
        <v>83</v>
      </c>
      <c r="AA6" s="35">
        <f t="shared" si="4"/>
        <v>83.05</v>
      </c>
      <c r="AB6" s="35">
        <f t="shared" si="4"/>
        <v>79.48</v>
      </c>
      <c r="AC6" s="35">
        <f t="shared" si="4"/>
        <v>100.92</v>
      </c>
      <c r="AD6" s="35">
        <f t="shared" si="4"/>
        <v>100.67</v>
      </c>
      <c r="AE6" s="35">
        <f t="shared" si="4"/>
        <v>99.51</v>
      </c>
      <c r="AF6" s="35">
        <f t="shared" si="4"/>
        <v>104.14</v>
      </c>
      <c r="AG6" s="35">
        <f t="shared" si="4"/>
        <v>106.57</v>
      </c>
      <c r="AH6" s="35">
        <f t="shared" si="4"/>
        <v>107.21</v>
      </c>
      <c r="AI6" s="34" t="str">
        <f>IF(AI7="","",IF(AI7="-","【-】","【"&amp;SUBSTITUTE(TEXT(AI7,"#,##0.00"),"-","△")&amp;"】"))</f>
        <v>【106.67】</v>
      </c>
      <c r="AJ6" s="35">
        <f>IF(AJ7="",NA(),AJ7)</f>
        <v>740.09</v>
      </c>
      <c r="AK6" s="35">
        <f t="shared" ref="AK6:AS6" si="5">IF(AK7="",NA(),AK7)</f>
        <v>757.87</v>
      </c>
      <c r="AL6" s="35">
        <f t="shared" si="5"/>
        <v>853.31</v>
      </c>
      <c r="AM6" s="35">
        <f t="shared" si="5"/>
        <v>875.68</v>
      </c>
      <c r="AN6" s="35">
        <f t="shared" si="5"/>
        <v>830.56</v>
      </c>
      <c r="AO6" s="35">
        <f t="shared" si="5"/>
        <v>370.35</v>
      </c>
      <c r="AP6" s="35">
        <f t="shared" si="5"/>
        <v>325.77</v>
      </c>
      <c r="AQ6" s="35">
        <f t="shared" si="5"/>
        <v>73.180000000000007</v>
      </c>
      <c r="AR6" s="35">
        <f t="shared" si="5"/>
        <v>53.44</v>
      </c>
      <c r="AS6" s="35">
        <f t="shared" si="5"/>
        <v>43.71</v>
      </c>
      <c r="AT6" s="34" t="str">
        <f>IF(AT7="","",IF(AT7="-","【-】","【"&amp;SUBSTITUTE(TEXT(AT7,"#,##0.00"),"-","△")&amp;"】"))</f>
        <v>【3.64】</v>
      </c>
      <c r="AU6" s="35">
        <f>IF(AU7="",NA(),AU7)</f>
        <v>118.24</v>
      </c>
      <c r="AV6" s="35">
        <f t="shared" ref="AV6:BD6" si="6">IF(AV7="",NA(),AV7)</f>
        <v>128.44</v>
      </c>
      <c r="AW6" s="35">
        <f t="shared" si="6"/>
        <v>130.62</v>
      </c>
      <c r="AX6" s="35">
        <f t="shared" si="6"/>
        <v>140.86000000000001</v>
      </c>
      <c r="AY6" s="35">
        <f t="shared" si="6"/>
        <v>141.41</v>
      </c>
      <c r="AZ6" s="35">
        <f t="shared" si="6"/>
        <v>63.8</v>
      </c>
      <c r="BA6" s="35">
        <f t="shared" si="6"/>
        <v>61.72</v>
      </c>
      <c r="BB6" s="35">
        <f t="shared" si="6"/>
        <v>52.32</v>
      </c>
      <c r="BC6" s="35">
        <f t="shared" si="6"/>
        <v>47.03</v>
      </c>
      <c r="BD6" s="35">
        <f t="shared" si="6"/>
        <v>40.67</v>
      </c>
      <c r="BE6" s="34" t="str">
        <f>IF(BE7="","",IF(BE7="-","【-】","【"&amp;SUBSTITUTE(TEXT(BE7,"#,##0.00"),"-","△")&amp;"】"))</f>
        <v>【67.52】</v>
      </c>
      <c r="BF6" s="34">
        <f>IF(BF7="",NA(),BF7)</f>
        <v>0</v>
      </c>
      <c r="BG6" s="34">
        <f t="shared" ref="BG6:BO6" si="7">IF(BG7="",NA(),BG7)</f>
        <v>0</v>
      </c>
      <c r="BH6" s="34">
        <f t="shared" si="7"/>
        <v>0</v>
      </c>
      <c r="BI6" s="34">
        <f t="shared" si="7"/>
        <v>0</v>
      </c>
      <c r="BJ6" s="35">
        <f t="shared" si="7"/>
        <v>2152.91</v>
      </c>
      <c r="BK6" s="35">
        <f t="shared" si="7"/>
        <v>1193.49</v>
      </c>
      <c r="BL6" s="35">
        <f t="shared" si="7"/>
        <v>876.19</v>
      </c>
      <c r="BM6" s="35">
        <f t="shared" si="7"/>
        <v>958.81</v>
      </c>
      <c r="BN6" s="35">
        <f t="shared" si="7"/>
        <v>1001.3</v>
      </c>
      <c r="BO6" s="35">
        <f t="shared" si="7"/>
        <v>1050.51</v>
      </c>
      <c r="BP6" s="34" t="str">
        <f>IF(BP7="","",IF(BP7="-","【-】","【"&amp;SUBSTITUTE(TEXT(BP7,"#,##0.00"),"-","△")&amp;"】"))</f>
        <v>【705.21】</v>
      </c>
      <c r="BQ6" s="35">
        <f>IF(BQ7="",NA(),BQ7)</f>
        <v>80</v>
      </c>
      <c r="BR6" s="35">
        <f t="shared" ref="BR6:BZ6" si="8">IF(BR7="",NA(),BR7)</f>
        <v>107.81</v>
      </c>
      <c r="BS6" s="35">
        <f t="shared" si="8"/>
        <v>113.39</v>
      </c>
      <c r="BT6" s="35">
        <f t="shared" si="8"/>
        <v>55.81</v>
      </c>
      <c r="BU6" s="35">
        <f t="shared" si="8"/>
        <v>63.8</v>
      </c>
      <c r="BV6" s="35">
        <f t="shared" si="8"/>
        <v>65.569999999999993</v>
      </c>
      <c r="BW6" s="35">
        <f t="shared" si="8"/>
        <v>75.7</v>
      </c>
      <c r="BX6" s="35">
        <f t="shared" si="8"/>
        <v>82.88</v>
      </c>
      <c r="BY6" s="35">
        <f t="shared" si="8"/>
        <v>81.88</v>
      </c>
      <c r="BZ6" s="35">
        <f t="shared" si="8"/>
        <v>82.65</v>
      </c>
      <c r="CA6" s="34" t="str">
        <f>IF(CA7="","",IF(CA7="-","【-】","【"&amp;SUBSTITUTE(TEXT(CA7,"#,##0.00"),"-","△")&amp;"】"))</f>
        <v>【98.96】</v>
      </c>
      <c r="CB6" s="35">
        <f>IF(CB7="",NA(),CB7)</f>
        <v>116.99</v>
      </c>
      <c r="CC6" s="35">
        <f t="shared" ref="CC6:CK6" si="9">IF(CC7="",NA(),CC7)</f>
        <v>86.81</v>
      </c>
      <c r="CD6" s="35">
        <f t="shared" si="9"/>
        <v>82.19</v>
      </c>
      <c r="CE6" s="35">
        <f t="shared" si="9"/>
        <v>171.24</v>
      </c>
      <c r="CF6" s="35">
        <f t="shared" si="9"/>
        <v>150</v>
      </c>
      <c r="CG6" s="35">
        <f t="shared" si="9"/>
        <v>263.04000000000002</v>
      </c>
      <c r="CH6" s="35">
        <f t="shared" si="9"/>
        <v>230.04</v>
      </c>
      <c r="CI6" s="35">
        <f t="shared" si="9"/>
        <v>190.99</v>
      </c>
      <c r="CJ6" s="35">
        <f t="shared" si="9"/>
        <v>187.55</v>
      </c>
      <c r="CK6" s="35">
        <f t="shared" si="9"/>
        <v>186.3</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40.75</v>
      </c>
      <c r="CS6" s="35">
        <f t="shared" si="10"/>
        <v>42.4</v>
      </c>
      <c r="CT6" s="35">
        <f t="shared" si="10"/>
        <v>52.58</v>
      </c>
      <c r="CU6" s="35">
        <f t="shared" si="10"/>
        <v>50.94</v>
      </c>
      <c r="CV6" s="35">
        <f t="shared" si="10"/>
        <v>50.53</v>
      </c>
      <c r="CW6" s="34" t="str">
        <f>IF(CW7="","",IF(CW7="-","【-】","【"&amp;SUBSTITUTE(TEXT(CW7,"#,##0.00"),"-","△")&amp;"】"))</f>
        <v>【59.57】</v>
      </c>
      <c r="CX6" s="35">
        <f>IF(CX7="",NA(),CX7)</f>
        <v>71.319999999999993</v>
      </c>
      <c r="CY6" s="35">
        <f t="shared" ref="CY6:DG6" si="11">IF(CY7="",NA(),CY7)</f>
        <v>74.12</v>
      </c>
      <c r="CZ6" s="35">
        <f t="shared" si="11"/>
        <v>75.63</v>
      </c>
      <c r="DA6" s="35">
        <f t="shared" si="11"/>
        <v>77.959999999999994</v>
      </c>
      <c r="DB6" s="35">
        <f t="shared" si="11"/>
        <v>77</v>
      </c>
      <c r="DC6" s="35">
        <f t="shared" si="11"/>
        <v>64.97</v>
      </c>
      <c r="DD6" s="35">
        <f t="shared" si="11"/>
        <v>65.77</v>
      </c>
      <c r="DE6" s="35">
        <f t="shared" si="11"/>
        <v>83.02</v>
      </c>
      <c r="DF6" s="35">
        <f t="shared" si="11"/>
        <v>82.55</v>
      </c>
      <c r="DG6" s="35">
        <f t="shared" si="11"/>
        <v>82.08</v>
      </c>
      <c r="DH6" s="34" t="str">
        <f>IF(DH7="","",IF(DH7="-","【-】","【"&amp;SUBSTITUTE(TEXT(DH7,"#,##0.00"),"-","△")&amp;"】"))</f>
        <v>【95.57】</v>
      </c>
      <c r="DI6" s="35">
        <f>IF(DI7="",NA(),DI7)</f>
        <v>17.05</v>
      </c>
      <c r="DJ6" s="35">
        <f t="shared" ref="DJ6:DR6" si="12">IF(DJ7="",NA(),DJ7)</f>
        <v>18.84</v>
      </c>
      <c r="DK6" s="35">
        <f t="shared" si="12"/>
        <v>20.75</v>
      </c>
      <c r="DL6" s="35">
        <f t="shared" si="12"/>
        <v>22.32</v>
      </c>
      <c r="DM6" s="35">
        <f t="shared" si="12"/>
        <v>24.04</v>
      </c>
      <c r="DN6" s="35">
        <f t="shared" si="12"/>
        <v>17.52</v>
      </c>
      <c r="DO6" s="35">
        <f t="shared" si="12"/>
        <v>13.24</v>
      </c>
      <c r="DP6" s="35">
        <f t="shared" si="12"/>
        <v>15.95</v>
      </c>
      <c r="DQ6" s="35">
        <f t="shared" si="12"/>
        <v>15.85</v>
      </c>
      <c r="DR6" s="35">
        <f t="shared" si="12"/>
        <v>12.7</v>
      </c>
      <c r="DS6" s="34" t="str">
        <f>IF(DS7="","",IF(DS7="-","【-】","【"&amp;SUBSTITUTE(TEXT(DS7,"#,##0.00"),"-","△")&amp;"】"))</f>
        <v>【36.52】</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【5.72】</v>
      </c>
      <c r="EE6" s="35">
        <f>IF(EE7="",NA(),EE7)</f>
        <v>4.95</v>
      </c>
      <c r="EF6" s="35">
        <f t="shared" ref="EF6:EN6" si="14">IF(EF7="",NA(),EF7)</f>
        <v>0.56999999999999995</v>
      </c>
      <c r="EG6" s="35">
        <f t="shared" si="14"/>
        <v>1</v>
      </c>
      <c r="EH6" s="34">
        <f t="shared" si="14"/>
        <v>0</v>
      </c>
      <c r="EI6" s="34">
        <f t="shared" si="14"/>
        <v>0</v>
      </c>
      <c r="EJ6" s="35">
        <f t="shared" si="14"/>
        <v>0.21</v>
      </c>
      <c r="EK6" s="35">
        <f t="shared" si="14"/>
        <v>0.15</v>
      </c>
      <c r="EL6" s="35">
        <f t="shared" si="14"/>
        <v>0.13</v>
      </c>
      <c r="EM6" s="35">
        <f t="shared" si="14"/>
        <v>0.15</v>
      </c>
      <c r="EN6" s="35">
        <f t="shared" si="14"/>
        <v>1.65</v>
      </c>
      <c r="EO6" s="34" t="str">
        <f>IF(EO7="","",IF(EO7="-","【-】","【"&amp;SUBSTITUTE(TEXT(EO7,"#,##0.00"),"-","△")&amp;"】"))</f>
        <v>【0.30】</v>
      </c>
    </row>
    <row r="7" spans="1:148" s="36" customFormat="1" x14ac:dyDescent="0.15">
      <c r="A7" s="28"/>
      <c r="B7" s="37">
        <v>2020</v>
      </c>
      <c r="C7" s="37">
        <v>244619</v>
      </c>
      <c r="D7" s="37">
        <v>46</v>
      </c>
      <c r="E7" s="37">
        <v>17</v>
      </c>
      <c r="F7" s="37">
        <v>1</v>
      </c>
      <c r="G7" s="37">
        <v>0</v>
      </c>
      <c r="H7" s="37" t="s">
        <v>96</v>
      </c>
      <c r="I7" s="37" t="s">
        <v>97</v>
      </c>
      <c r="J7" s="37" t="s">
        <v>98</v>
      </c>
      <c r="K7" s="37" t="s">
        <v>99</v>
      </c>
      <c r="L7" s="37" t="s">
        <v>100</v>
      </c>
      <c r="M7" s="37" t="s">
        <v>101</v>
      </c>
      <c r="N7" s="38" t="s">
        <v>102</v>
      </c>
      <c r="O7" s="38">
        <v>52.55</v>
      </c>
      <c r="P7" s="38">
        <v>89.2</v>
      </c>
      <c r="Q7" s="38">
        <v>95.8</v>
      </c>
      <c r="R7" s="38">
        <v>1640</v>
      </c>
      <c r="S7" s="38">
        <v>15378</v>
      </c>
      <c r="T7" s="38">
        <v>40.909999999999997</v>
      </c>
      <c r="U7" s="38">
        <v>375.9</v>
      </c>
      <c r="V7" s="38">
        <v>13703</v>
      </c>
      <c r="W7" s="38">
        <v>3.73</v>
      </c>
      <c r="X7" s="38">
        <v>3673.73</v>
      </c>
      <c r="Y7" s="38">
        <v>74.3</v>
      </c>
      <c r="Z7" s="38">
        <v>83</v>
      </c>
      <c r="AA7" s="38">
        <v>83.05</v>
      </c>
      <c r="AB7" s="38">
        <v>79.48</v>
      </c>
      <c r="AC7" s="38">
        <v>100.92</v>
      </c>
      <c r="AD7" s="38">
        <v>100.67</v>
      </c>
      <c r="AE7" s="38">
        <v>99.51</v>
      </c>
      <c r="AF7" s="38">
        <v>104.14</v>
      </c>
      <c r="AG7" s="38">
        <v>106.57</v>
      </c>
      <c r="AH7" s="38">
        <v>107.21</v>
      </c>
      <c r="AI7" s="38">
        <v>106.67</v>
      </c>
      <c r="AJ7" s="38">
        <v>740.09</v>
      </c>
      <c r="AK7" s="38">
        <v>757.87</v>
      </c>
      <c r="AL7" s="38">
        <v>853.31</v>
      </c>
      <c r="AM7" s="38">
        <v>875.68</v>
      </c>
      <c r="AN7" s="38">
        <v>830.56</v>
      </c>
      <c r="AO7" s="38">
        <v>370.35</v>
      </c>
      <c r="AP7" s="38">
        <v>325.77</v>
      </c>
      <c r="AQ7" s="38">
        <v>73.180000000000007</v>
      </c>
      <c r="AR7" s="38">
        <v>53.44</v>
      </c>
      <c r="AS7" s="38">
        <v>43.71</v>
      </c>
      <c r="AT7" s="38">
        <v>3.64</v>
      </c>
      <c r="AU7" s="38">
        <v>118.24</v>
      </c>
      <c r="AV7" s="38">
        <v>128.44</v>
      </c>
      <c r="AW7" s="38">
        <v>130.62</v>
      </c>
      <c r="AX7" s="38">
        <v>140.86000000000001</v>
      </c>
      <c r="AY7" s="38">
        <v>141.41</v>
      </c>
      <c r="AZ7" s="38">
        <v>63.8</v>
      </c>
      <c r="BA7" s="38">
        <v>61.72</v>
      </c>
      <c r="BB7" s="38">
        <v>52.32</v>
      </c>
      <c r="BC7" s="38">
        <v>47.03</v>
      </c>
      <c r="BD7" s="38">
        <v>40.67</v>
      </c>
      <c r="BE7" s="38">
        <v>67.52</v>
      </c>
      <c r="BF7" s="38">
        <v>0</v>
      </c>
      <c r="BG7" s="38">
        <v>0</v>
      </c>
      <c r="BH7" s="38">
        <v>0</v>
      </c>
      <c r="BI7" s="38">
        <v>0</v>
      </c>
      <c r="BJ7" s="38">
        <v>2152.91</v>
      </c>
      <c r="BK7" s="38">
        <v>1193.49</v>
      </c>
      <c r="BL7" s="38">
        <v>876.19</v>
      </c>
      <c r="BM7" s="38">
        <v>958.81</v>
      </c>
      <c r="BN7" s="38">
        <v>1001.3</v>
      </c>
      <c r="BO7" s="38">
        <v>1050.51</v>
      </c>
      <c r="BP7" s="38">
        <v>705.21</v>
      </c>
      <c r="BQ7" s="38">
        <v>80</v>
      </c>
      <c r="BR7" s="38">
        <v>107.81</v>
      </c>
      <c r="BS7" s="38">
        <v>113.39</v>
      </c>
      <c r="BT7" s="38">
        <v>55.81</v>
      </c>
      <c r="BU7" s="38">
        <v>63.8</v>
      </c>
      <c r="BV7" s="38">
        <v>65.569999999999993</v>
      </c>
      <c r="BW7" s="38">
        <v>75.7</v>
      </c>
      <c r="BX7" s="38">
        <v>82.88</v>
      </c>
      <c r="BY7" s="38">
        <v>81.88</v>
      </c>
      <c r="BZ7" s="38">
        <v>82.65</v>
      </c>
      <c r="CA7" s="38">
        <v>98.96</v>
      </c>
      <c r="CB7" s="38">
        <v>116.99</v>
      </c>
      <c r="CC7" s="38">
        <v>86.81</v>
      </c>
      <c r="CD7" s="38">
        <v>82.19</v>
      </c>
      <c r="CE7" s="38">
        <v>171.24</v>
      </c>
      <c r="CF7" s="38">
        <v>150</v>
      </c>
      <c r="CG7" s="38">
        <v>263.04000000000002</v>
      </c>
      <c r="CH7" s="38">
        <v>230.04</v>
      </c>
      <c r="CI7" s="38">
        <v>190.99</v>
      </c>
      <c r="CJ7" s="38">
        <v>187.55</v>
      </c>
      <c r="CK7" s="38">
        <v>186.3</v>
      </c>
      <c r="CL7" s="38">
        <v>134.52000000000001</v>
      </c>
      <c r="CM7" s="38" t="s">
        <v>102</v>
      </c>
      <c r="CN7" s="38" t="s">
        <v>102</v>
      </c>
      <c r="CO7" s="38" t="s">
        <v>102</v>
      </c>
      <c r="CP7" s="38" t="s">
        <v>102</v>
      </c>
      <c r="CQ7" s="38" t="s">
        <v>102</v>
      </c>
      <c r="CR7" s="38">
        <v>40.75</v>
      </c>
      <c r="CS7" s="38">
        <v>42.4</v>
      </c>
      <c r="CT7" s="38">
        <v>52.58</v>
      </c>
      <c r="CU7" s="38">
        <v>50.94</v>
      </c>
      <c r="CV7" s="38">
        <v>50.53</v>
      </c>
      <c r="CW7" s="38">
        <v>59.57</v>
      </c>
      <c r="CX7" s="38">
        <v>71.319999999999993</v>
      </c>
      <c r="CY7" s="38">
        <v>74.12</v>
      </c>
      <c r="CZ7" s="38">
        <v>75.63</v>
      </c>
      <c r="DA7" s="38">
        <v>77.959999999999994</v>
      </c>
      <c r="DB7" s="38">
        <v>77</v>
      </c>
      <c r="DC7" s="38">
        <v>64.97</v>
      </c>
      <c r="DD7" s="38">
        <v>65.77</v>
      </c>
      <c r="DE7" s="38">
        <v>83.02</v>
      </c>
      <c r="DF7" s="38">
        <v>82.55</v>
      </c>
      <c r="DG7" s="38">
        <v>82.08</v>
      </c>
      <c r="DH7" s="38">
        <v>95.57</v>
      </c>
      <c r="DI7" s="38">
        <v>17.05</v>
      </c>
      <c r="DJ7" s="38">
        <v>18.84</v>
      </c>
      <c r="DK7" s="38">
        <v>20.75</v>
      </c>
      <c r="DL7" s="38">
        <v>22.32</v>
      </c>
      <c r="DM7" s="38">
        <v>24.04</v>
      </c>
      <c r="DN7" s="38">
        <v>17.52</v>
      </c>
      <c r="DO7" s="38">
        <v>13.24</v>
      </c>
      <c r="DP7" s="38">
        <v>15.95</v>
      </c>
      <c r="DQ7" s="38">
        <v>15.85</v>
      </c>
      <c r="DR7" s="38">
        <v>12.7</v>
      </c>
      <c r="DS7" s="38">
        <v>36.520000000000003</v>
      </c>
      <c r="DT7" s="38">
        <v>0</v>
      </c>
      <c r="DU7" s="38">
        <v>0</v>
      </c>
      <c r="DV7" s="38">
        <v>0</v>
      </c>
      <c r="DW7" s="38">
        <v>0</v>
      </c>
      <c r="DX7" s="38">
        <v>0</v>
      </c>
      <c r="DY7" s="38">
        <v>0</v>
      </c>
      <c r="DZ7" s="38">
        <v>0</v>
      </c>
      <c r="EA7" s="38">
        <v>0</v>
      </c>
      <c r="EB7" s="38">
        <v>0</v>
      </c>
      <c r="EC7" s="38">
        <v>0</v>
      </c>
      <c r="ED7" s="38">
        <v>5.72</v>
      </c>
      <c r="EE7" s="38">
        <v>4.95</v>
      </c>
      <c r="EF7" s="38">
        <v>0.56999999999999995</v>
      </c>
      <c r="EG7" s="38">
        <v>1</v>
      </c>
      <c r="EH7" s="38">
        <v>0</v>
      </c>
      <c r="EI7" s="38">
        <v>0</v>
      </c>
      <c r="EJ7" s="38">
        <v>0.21</v>
      </c>
      <c r="EK7" s="38">
        <v>0.15</v>
      </c>
      <c r="EL7" s="38">
        <v>0.13</v>
      </c>
      <c r="EM7" s="38">
        <v>0.15</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陽二</cp:lastModifiedBy>
  <cp:lastPrinted>2022-01-17T04:42:19Z</cp:lastPrinted>
  <dcterms:created xsi:type="dcterms:W3CDTF">2021-12-03T07:14:37Z</dcterms:created>
  <dcterms:modified xsi:type="dcterms:W3CDTF">2022-01-17T04:42:26Z</dcterms:modified>
  <cp:category/>
</cp:coreProperties>
</file>