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zi-nisi\Desktop\"/>
    </mc:Choice>
  </mc:AlternateContent>
  <workbookProtection workbookAlgorithmName="SHA-512" workbookHashValue="6RJgC4fdt2lrOOoqgZQaySIfovO5rhvwSww4BLbnoPbm8vG2V0hWNSHG1nnWAc7uSCgrqRtSJo/VTCbonqVjeg==" workbookSaltValue="/JBFA7IoBjIzrE01ataR1A==" workbookSpinCount="100000" lockStructure="1"/>
  <bookViews>
    <workbookView xWindow="0" yWindow="0" windowWidth="20490" windowHeight="74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<sst xmlns="http://schemas.openxmlformats.org/spreadsheetml/2006/main" count="228" uniqueCount="112">
  <si>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</si>
  <si>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</si>
  <si>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</si>
  <si>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</si>
  <si>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</si>
  <si>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</si>
  <si>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</si>
  <si>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</si>
  <si>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</si>
  <si>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</si>
  <si>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</si>
  <si>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</si>
  <si>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</si>
  <si>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</si>
  <si>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</si>
  <si>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</si>
  <si>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</si>
  <si>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</si>
  <si>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</si>
  <si>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</si>
  <si>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</si>
  <si>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</si>
  <si>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</si>
  <si>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</si>
  <si>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</si>
  <si>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</si>
  <si>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</si>
  <si>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</si>
  <si>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</si>
  <si>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</si>
  <si>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</si>
  <si>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</si>
  <si>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</si>
  <si>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</si>
  <si>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</si>
  <si>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</si>
  <si>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</si>
  <si>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</si>
  <si>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</si>
  <si>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</si>
  <si>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</si>
  <si>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</si>
  <si>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</si>
  <si>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</si>
  <si>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</si>
  <si>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</si>
  <si>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</si>
  <si>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</si>
  <si>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</si>
  <si>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</si>
  <si>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</si>
  <si>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</si>
  <si>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</si>
  <si>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</si>
  <si>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</si>
  <si>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</si>
  <si>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</si>
  <si>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</si>
  <si>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</si>
  <si>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</si>
  <si>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</si>
  <si>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</si>
  <si>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</si>
  <si>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</si>
  <si>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</si>
  <si>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</si>
  <si>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</si>
  <si>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</si>
  <si>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</si>
  <si>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</si>
  <si>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</si>
  <si>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</si>
  <si>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</si>
  <si>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</si>
  <si>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</si>
  <si>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</si>
  <si>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</si>
  <si>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</si>
  <si>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</si>
  <si>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</si>
  <si>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</si>
  <si>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</si>
  <si>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</si>
  <si>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</si>
  <si>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</si>
  <si>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</si>
  <si>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</si>
  <si>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</si>
  <si>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</si>
  <si>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</si>
  <si>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</si>
  <si>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</si>
  <si>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</si>
  <si>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</si>
  <si>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</si>
  <si>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</si>
  <si>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</si>
  <si>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</si>
  <si>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</si>
  <si>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</si>
  <si>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</si>
  <si>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</si>
  <si>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</si>
  <si>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</si>
  <si>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</si>
  <si>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</si>
  <si>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</si>
  <si>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</si>
  <si>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</si>
  <si>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法定耐用年数を経過する管路等の施設や設備の増加が見込まれる。実耐用年数で策定したアセットマネジメント（資産管理計画）、施設等更新計画と資金収支計画を作成し、中長期の効率的な施設の更新と財源確保を進めていく必要がある。</t>
    <rPh sb="63" eb="65">
      <t>シセツ</t>
    </rPh>
    <rPh sb="65" eb="66">
      <t>トウ</t>
    </rPh>
    <rPh sb="66" eb="70">
      <t>コウシンケイカク</t>
    </rPh>
    <rPh sb="71" eb="75">
      <t>シキンシュウシ</t>
    </rPh>
    <rPh sb="75" eb="77">
      <t>ケイカク</t>
    </rPh>
    <rPh sb="78" eb="80">
      <t>サクセイ</t>
    </rPh>
    <phoneticPr fontId="4"/>
  </si>
  <si>
    <t>　令和2年度より料金値上げを行ったが、耐用年数を超えた更新を迎える施設が今後増加することから、資金収支に余裕がない状況が今後も続く。耐用年数を超過する施設等については、少しでも施設等を長寿命化できるようにし、支出を抑制しながら更新を図ることに加え、更新が必要な施設等については、人員と資金の観点から、事業量を平準化し更新する必要がある。</t>
    <rPh sb="1" eb="3">
      <t>レイワ</t>
    </rPh>
    <rPh sb="4" eb="6">
      <t>ネンド</t>
    </rPh>
    <rPh sb="8" eb="10">
      <t>リョウキン</t>
    </rPh>
    <rPh sb="10" eb="12">
      <t>ネア</t>
    </rPh>
    <rPh sb="14" eb="15">
      <t>オコナ</t>
    </rPh>
    <rPh sb="19" eb="23">
      <t>タイヨウネンスウ</t>
    </rPh>
    <rPh sb="24" eb="25">
      <t>コ</t>
    </rPh>
    <rPh sb="27" eb="29">
      <t>コウシン</t>
    </rPh>
    <rPh sb="30" eb="31">
      <t>ムカ</t>
    </rPh>
    <rPh sb="33" eb="35">
      <t>シセツ</t>
    </rPh>
    <rPh sb="36" eb="38">
      <t>コンゴ</t>
    </rPh>
    <rPh sb="38" eb="40">
      <t>ゾウカ</t>
    </rPh>
    <rPh sb="47" eb="51">
      <t>シキンシュウシ</t>
    </rPh>
    <rPh sb="52" eb="54">
      <t>ヨユウ</t>
    </rPh>
    <rPh sb="57" eb="59">
      <t>ジョウキョウ</t>
    </rPh>
    <rPh sb="60" eb="62">
      <t>コンゴ</t>
    </rPh>
    <rPh sb="63" eb="64">
      <t>ツヅ</t>
    </rPh>
    <rPh sb="124" eb="126">
      <t>コウシン</t>
    </rPh>
    <rPh sb="127" eb="129">
      <t>ヒツヨウ</t>
    </rPh>
    <rPh sb="130" eb="133">
      <t>シセツトウ</t>
    </rPh>
    <rPh sb="139" eb="141">
      <t>ジンイン</t>
    </rPh>
    <rPh sb="142" eb="144">
      <t>シキン</t>
    </rPh>
    <rPh sb="145" eb="147">
      <t>カンテン</t>
    </rPh>
    <rPh sb="150" eb="153">
      <t>ジギョウリョウ</t>
    </rPh>
    <rPh sb="154" eb="157">
      <t>ヘイジュンカ</t>
    </rPh>
    <rPh sb="158" eb="160">
      <t>コウシン</t>
    </rPh>
    <phoneticPr fontId="4"/>
  </si>
  <si>
    <t xml:space="preserve">  企業債残高対給水収益比率は、H30年度までは、年々減少はしていたが、R元年度以降は施設の更新を実施、計画しているので上昇傾向に転じ、財政を圧迫している。
　料金回収率の大幅な減少ついては、令和2年度において新型コロウィルス感染症対応による水道料金を一部減免したことにより、有収水量が減少し、給水原価が大幅に上昇したことが影響している。
　流動比率においては、令和2年度より料金値上げを行ったが、施設更新に向けての人員増による人件費、施設の老朽化による修繕費等の増により現金支出が増え、横ばいとなっている。今後も施設の老朽化による修繕費が嵩めば、財政の硬直化や予定している施設更新が困難となり、更なる資金収支改善策を検討していく必要がある。</t>
    <rPh sb="37" eb="40">
      <t>ガンネンド</t>
    </rPh>
    <rPh sb="40" eb="42">
      <t>イコウ</t>
    </rPh>
    <rPh sb="43" eb="45">
      <t>シセツ</t>
    </rPh>
    <rPh sb="49" eb="51">
      <t>ジッシ</t>
    </rPh>
    <rPh sb="52" eb="54">
      <t>ケイカク</t>
    </rPh>
    <rPh sb="86" eb="88">
      <t>オオハバ</t>
    </rPh>
    <rPh sb="89" eb="91">
      <t>ゲンショウ</t>
    </rPh>
    <rPh sb="105" eb="107">
      <t>シンガタ</t>
    </rPh>
    <rPh sb="113" eb="116">
      <t>カンセンショウ</t>
    </rPh>
    <rPh sb="116" eb="118">
      <t>タイオウ</t>
    </rPh>
    <rPh sb="121" eb="125">
      <t>スイドウリョウキン</t>
    </rPh>
    <rPh sb="126" eb="128">
      <t>イチブ</t>
    </rPh>
    <rPh sb="128" eb="130">
      <t>ゲンメン</t>
    </rPh>
    <rPh sb="138" eb="142">
      <t>ユウシュウスイリョウ</t>
    </rPh>
    <rPh sb="143" eb="145">
      <t>ゲンショウ</t>
    </rPh>
    <rPh sb="147" eb="151">
      <t>キュウスイゲンカ</t>
    </rPh>
    <rPh sb="152" eb="154">
      <t>オオハバ</t>
    </rPh>
    <rPh sb="155" eb="157">
      <t>ジョウショウ</t>
    </rPh>
    <rPh sb="162" eb="164">
      <t>エイキョウ</t>
    </rPh>
    <rPh sb="181" eb="183">
      <t>レイワ</t>
    </rPh>
    <rPh sb="184" eb="186">
      <t>ネンド</t>
    </rPh>
    <rPh sb="188" eb="190">
      <t>リョウキン</t>
    </rPh>
    <rPh sb="190" eb="192">
      <t>ネア</t>
    </rPh>
    <rPh sb="194" eb="195">
      <t>オコナ</t>
    </rPh>
    <rPh sb="199" eb="203">
      <t>シセツコウシン</t>
    </rPh>
    <rPh sb="204" eb="205">
      <t>ム</t>
    </rPh>
    <rPh sb="208" eb="210">
      <t>ジンイン</t>
    </rPh>
    <rPh sb="210" eb="211">
      <t>ゾウ</t>
    </rPh>
    <rPh sb="214" eb="217">
      <t>ジンケンヒ</t>
    </rPh>
    <rPh sb="218" eb="220">
      <t>シセツ</t>
    </rPh>
    <rPh sb="221" eb="224">
      <t>ロウキュウカ</t>
    </rPh>
    <rPh sb="227" eb="230">
      <t>シュウゼンヒ</t>
    </rPh>
    <rPh sb="230" eb="231">
      <t>トウ</t>
    </rPh>
    <rPh sb="232" eb="233">
      <t>ゾウ</t>
    </rPh>
    <rPh sb="236" eb="238">
      <t>ゲンキン</t>
    </rPh>
    <rPh sb="238" eb="240">
      <t>シシュツ</t>
    </rPh>
    <rPh sb="241" eb="242">
      <t>フ</t>
    </rPh>
    <rPh sb="244" eb="245">
      <t>ヨコ</t>
    </rPh>
    <rPh sb="254" eb="256">
      <t>コンゴ</t>
    </rPh>
    <rPh sb="257" eb="259">
      <t>シセツ</t>
    </rPh>
    <rPh sb="260" eb="263">
      <t>ロウキュウカ</t>
    </rPh>
    <rPh sb="266" eb="269">
      <t>シュウゼンヒ</t>
    </rPh>
    <rPh sb="270" eb="271">
      <t>カサ</t>
    </rPh>
    <rPh sb="281" eb="283">
      <t>ヨテイ</t>
    </rPh>
    <rPh sb="287" eb="291">
      <t>シセツコウシン</t>
    </rPh>
    <rPh sb="292" eb="294">
      <t>コンナン</t>
    </rPh>
    <rPh sb="298" eb="299">
      <t>サラ</t>
    </rPh>
    <rPh sb="309" eb="311">
      <t>ケントウ</t>
    </rPh>
    <rPh sb="315" eb="3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</si>
</sst>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quot;-&quot;">
                  <c:v>0.31</c:v>
                </c:pt>
              </c:numCache>
            </c:numRef>
          </c:val>
          <c:extLst>
            <c:ext xmlns:c16="http://schemas.microsoft.com/office/drawing/2014/chart" uri="{C3380CC4-5D6E-409C-BE32-E72D297353CC}">
              <c16:uniqueId val="{00000000-DF8C-45C5-B127-D9C9D12400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DF8C-45C5-B127-D9C9D12400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63.54</c:v>
                </c:pt>
                <c:pt idx="1">
                  <c:v>62.22</c:v>
                </c:pt>
                <c:pt idx="2">
                  <c:v>64.819999999999993</c:v>
                </c:pt>
                <c:pt idx="3">
                  <c:v>64.88</c:v>
                </c:pt>
                <c:pt idx="4">
                  <c:v>66.86</c:v>
                </c:pt>
              </c:numCache>
            </c:numRef>
          </c:val>
          <c:extLst>
            <c:ext xmlns:c16="http://schemas.microsoft.com/office/drawing/2014/chart" uri="{C3380CC4-5D6E-409C-BE32-E72D297353CC}">
              <c16:uniqueId val="{00000000-5D9B-4CB7-A855-4FA2AB6E6D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5D9B-4CB7-A855-4FA2AB6E6D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74.930000000000007</c:v>
                </c:pt>
                <c:pt idx="1">
                  <c:v>75.739999999999995</c:v>
                </c:pt>
                <c:pt idx="2">
                  <c:v>72.94</c:v>
                </c:pt>
                <c:pt idx="3">
                  <c:v>70.75</c:v>
                </c:pt>
                <c:pt idx="4">
                  <c:v>69.44</c:v>
                </c:pt>
              </c:numCache>
            </c:numRef>
          </c:val>
          <c:extLst>
            <c:ext xmlns:c16="http://schemas.microsoft.com/office/drawing/2014/chart" uri="{C3380CC4-5D6E-409C-BE32-E72D297353CC}">
              <c16:uniqueId val="{00000000-7884-497C-A6A9-85077B08AA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7884-497C-A6A9-85077B08AA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90.56</c:v>
                </c:pt>
                <c:pt idx="1">
                  <c:v>90.25</c:v>
                </c:pt>
                <c:pt idx="2">
                  <c:v>89.84</c:v>
                </c:pt>
                <c:pt idx="3">
                  <c:v>85.91</c:v>
                </c:pt>
                <c:pt idx="4">
                  <c:v>90.91</c:v>
                </c:pt>
              </c:numCache>
            </c:numRef>
          </c:val>
          <c:extLst>
            <c:ext xmlns:c16="http://schemas.microsoft.com/office/drawing/2014/chart" uri="{C3380CC4-5D6E-409C-BE32-E72D297353CC}">
              <c16:uniqueId val="{00000000-A3B1-4128-A5F7-F6F06C0D86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A3B1-4128-A5F7-F6F06C0D86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61.77</c:v>
                </c:pt>
                <c:pt idx="1">
                  <c:v>63.92</c:v>
                </c:pt>
                <c:pt idx="2">
                  <c:v>66.569999999999993</c:v>
                </c:pt>
                <c:pt idx="3">
                  <c:v>67.819999999999993</c:v>
                </c:pt>
                <c:pt idx="4">
                  <c:v>68.8</c:v>
                </c:pt>
              </c:numCache>
            </c:numRef>
          </c:val>
          <c:extLst>
            <c:ext xmlns:c16="http://schemas.microsoft.com/office/drawing/2014/chart" uri="{C3380CC4-5D6E-409C-BE32-E72D297353CC}">
              <c16:uniqueId val="{00000000-E630-4336-A10D-2DF4820C36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E630-4336-A10D-2DF4820C36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4.6500000000000004</c:v>
                </c:pt>
                <c:pt idx="2">
                  <c:v>4.8499999999999996</c:v>
                </c:pt>
                <c:pt idx="3">
                  <c:v>4.79</c:v>
                </c:pt>
                <c:pt idx="4">
                  <c:v>5.61</c:v>
                </c:pt>
              </c:numCache>
            </c:numRef>
          </c:val>
          <c:extLst>
            <c:ext xmlns:c16="http://schemas.microsoft.com/office/drawing/2014/chart" uri="{C3380CC4-5D6E-409C-BE32-E72D297353CC}">
              <c16:uniqueId val="{00000000-FE76-4C41-B48C-DAB75981C6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FE76-4C41-B48C-DAB75981C6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352.12</c:v>
                </c:pt>
                <c:pt idx="1">
                  <c:v>366.6</c:v>
                </c:pt>
                <c:pt idx="2">
                  <c:v>381.51</c:v>
                </c:pt>
                <c:pt idx="3">
                  <c:v>411.14</c:v>
                </c:pt>
                <c:pt idx="4">
                  <c:v>363.27</c:v>
                </c:pt>
              </c:numCache>
            </c:numRef>
          </c:val>
          <c:extLst>
            <c:ext xmlns:c16="http://schemas.microsoft.com/office/drawing/2014/chart" uri="{C3380CC4-5D6E-409C-BE32-E72D297353CC}">
              <c16:uniqueId val="{00000000-AC02-4D4C-9A2C-98CDD70E88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AC02-4D4C-9A2C-98CDD70E88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127.37</c:v>
                </c:pt>
                <c:pt idx="1">
                  <c:v>118</c:v>
                </c:pt>
                <c:pt idx="2">
                  <c:v>112.39</c:v>
                </c:pt>
                <c:pt idx="3">
                  <c:v>107.39</c:v>
                </c:pt>
                <c:pt idx="4">
                  <c:v>112.97</c:v>
                </c:pt>
              </c:numCache>
            </c:numRef>
          </c:val>
          <c:extLst>
            <c:ext xmlns:c16="http://schemas.microsoft.com/office/drawing/2014/chart" uri="{C3380CC4-5D6E-409C-BE32-E72D297353CC}">
              <c16:uniqueId val="{00000000-2F3B-402D-ADE8-D8C420C049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2F3B-402D-ADE8-D8C420C049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844.35</c:v>
                </c:pt>
                <c:pt idx="1">
                  <c:v>797.87</c:v>
                </c:pt>
                <c:pt idx="2">
                  <c:v>731.15</c:v>
                </c:pt>
                <c:pt idx="3">
                  <c:v>738.08</c:v>
                </c:pt>
                <c:pt idx="4">
                  <c:v>828.74</c:v>
                </c:pt>
              </c:numCache>
            </c:numRef>
          </c:val>
          <c:extLst>
            <c:ext xmlns:c16="http://schemas.microsoft.com/office/drawing/2014/chart" uri="{C3380CC4-5D6E-409C-BE32-E72D297353CC}">
              <c16:uniqueId val="{00000000-2D24-4940-9667-E5A680B9C8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2D24-4940-9667-E5A680B9C8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80.44</c:v>
                </c:pt>
                <c:pt idx="1">
                  <c:v>81.17</c:v>
                </c:pt>
                <c:pt idx="2">
                  <c:v>81.63</c:v>
                </c:pt>
                <c:pt idx="3">
                  <c:v>77.63</c:v>
                </c:pt>
                <c:pt idx="4">
                  <c:v>62.44</c:v>
                </c:pt>
              </c:numCache>
            </c:numRef>
          </c:val>
          <c:extLst>
            <c:ext xmlns:c16="http://schemas.microsoft.com/office/drawing/2014/chart" uri="{C3380CC4-5D6E-409C-BE32-E72D297353CC}">
              <c16:uniqueId val="{00000000-FBE7-4AC8-96A3-D40795F05D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FBE7-4AC8-96A3-D40795F05D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192.25</c:v>
                </c:pt>
                <c:pt idx="1">
                  <c:v>190.98</c:v>
                </c:pt>
                <c:pt idx="2">
                  <c:v>190.08</c:v>
                </c:pt>
                <c:pt idx="3">
                  <c:v>200.2</c:v>
                </c:pt>
                <c:pt idx="4">
                  <c:v>218.04</c:v>
                </c:pt>
              </c:numCache>
            </c:numRef>
          </c:val>
          <c:extLst>
            <c:ext xmlns:c16="http://schemas.microsoft.com/office/drawing/2014/chart" uri="{C3380CC4-5D6E-409C-BE32-E72D297353CC}">
              <c16:uniqueId val="{00000000-7528-430C-A6AC-E52DED5C85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7528-430C-A6AC-E52DED5C85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BJ12" sqref="BJ1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三重県　御浜町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8355</v>
      </c>
      <c r="AM8" s="71"/>
      <c r="AN8" s="71"/>
      <c r="AO8" s="71"/>
      <c r="AP8" s="71"/>
      <c r="AQ8" s="71"/>
      <c r="AR8" s="71"/>
      <c r="AS8" s="71"/>
      <c r="AT8" s="67">
        <f>データ!$S$6</f>
        <v>88.13</v>
      </c>
      <c r="AU8" s="68"/>
      <c r="AV8" s="68"/>
      <c r="AW8" s="68"/>
      <c r="AX8" s="68"/>
      <c r="AY8" s="68"/>
      <c r="AZ8" s="68"/>
      <c r="BA8" s="68"/>
      <c r="BB8" s="70">
        <f>データ!$T$6</f>
        <v>94.8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11.94</v>
      </c>
      <c r="J10" s="68"/>
      <c r="K10" s="68"/>
      <c r="L10" s="68"/>
      <c r="M10" s="68"/>
      <c r="N10" s="68"/>
      <c r="O10" s="69"/>
      <c r="P10" s="70">
        <f>データ!$P$6</f>
        <v>96.75</v>
      </c>
      <c r="Q10" s="70"/>
      <c r="R10" s="70"/>
      <c r="S10" s="70"/>
      <c r="T10" s="70"/>
      <c r="U10" s="70"/>
      <c r="V10" s="70"/>
      <c r="W10" s="71">
        <f>データ!$Q$6</f>
        <v>3220</v>
      </c>
      <c r="X10" s="71"/>
      <c r="Y10" s="71"/>
      <c r="Z10" s="71"/>
      <c r="AA10" s="71"/>
      <c r="AB10" s="71"/>
      <c r="AC10" s="71"/>
      <c r="AD10" s="2"/>
      <c r="AE10" s="2"/>
      <c r="AF10" s="2"/>
      <c r="AG10" s="2"/>
      <c r="AH10" s="4"/>
      <c r="AI10" s="4"/>
      <c r="AJ10" s="4"/>
      <c r="AK10" s="4"/>
      <c r="AL10" s="71">
        <f>データ!$U$6</f>
        <v>8010</v>
      </c>
      <c r="AM10" s="71"/>
      <c r="AN10" s="71"/>
      <c r="AO10" s="71"/>
      <c r="AP10" s="71"/>
      <c r="AQ10" s="71"/>
      <c r="AR10" s="71"/>
      <c r="AS10" s="71"/>
      <c r="AT10" s="67">
        <f>データ!$V$6</f>
        <v>65.099999999999994</v>
      </c>
      <c r="AU10" s="68"/>
      <c r="AV10" s="68"/>
      <c r="AW10" s="68"/>
      <c r="AX10" s="68"/>
      <c r="AY10" s="68"/>
      <c r="AZ10" s="68"/>
      <c r="BA10" s="68"/>
      <c r="BB10" s="70">
        <f>データ!$W$6</f>
        <v>123.04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109</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C6tuvJ2yvYjeKqQ7y6BNgRecHfn9wfNnL5BkbHhiYN8ZBsBV5L/E+TKrSgq19kYKzXQ0FP2KGR0689e27ERGw==" saltValue="o2sZjj9VY4Uekxg5WfXdu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2020</v>
      </c>
      <c r="C6" s="34">
        <f t="shared" ref="C6:W6" si="3">C7</f>
        <v>245615</v>
      </c>
      <c r="D6" s="34">
        <f t="shared" si="3"/>
        <v>46</v>
      </c>
      <c r="E6" s="34">
        <f t="shared" si="3"/>
        <v>1</v>
      </c>
      <c r="F6" s="34">
        <f t="shared" si="3"/>
        <v>0</v>
      </c>
      <c r="G6" s="34">
        <f t="shared" si="3"/>
        <v>1</v>
      </c>
      <c r="H6" s="34" t="str">
        <f t="shared" si="3"/>
        <v>三重県　御浜町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11.94</v>
      </c>
      <c r="P6" s="35">
        <f t="shared" si="3"/>
        <v>96.75</v>
      </c>
      <c r="Q6" s="35">
        <f t="shared" si="3"/>
        <v>3220</v>
      </c>
      <c r="R6" s="35">
        <f t="shared" si="3"/>
        <v>8355</v>
      </c>
      <c r="S6" s="35">
        <f t="shared" si="3"/>
        <v>88.13</v>
      </c>
      <c r="T6" s="35">
        <f t="shared" si="3"/>
        <v>94.8</v>
      </c>
      <c r="U6" s="35">
        <f t="shared" si="3"/>
        <v>8010</v>
      </c>
      <c r="V6" s="35">
        <f t="shared" si="3"/>
        <v>65.099999999999994</v>
      </c>
      <c r="W6" s="35">
        <f t="shared" si="3"/>
        <v>123.04</v>
      </c>
      <c r="X6" s="36">
        <f>IF(X7="",NA(),X7)</f>
        <v>90.56</v>
      </c>
      <c r="Y6" s="36">
        <f t="shared" ref="Y6:AG6" si="4">IF(Y7="",NA(),Y7)</f>
        <v>90.25</v>
      </c>
      <c r="Z6" s="36">
        <f t="shared" si="4"/>
        <v>89.84</v>
      </c>
      <c r="AA6" s="36">
        <f t="shared" si="4"/>
        <v>85.91</v>
      </c>
      <c r="AB6" s="36">
        <f t="shared" si="4"/>
        <v>90.91</v>
      </c>
      <c r="AC6" s="36">
        <f t="shared" si="4"/>
        <v>107.95</v>
      </c>
      <c r="AD6" s="36">
        <f t="shared" si="4"/>
        <v>104.47</v>
      </c>
      <c r="AE6" s="36">
        <f t="shared" si="4"/>
        <v>103.81</v>
      </c>
      <c r="AF6" s="36">
        <f t="shared" si="4"/>
        <v>104.35</v>
      </c>
      <c r="AG6" s="36">
        <f t="shared" si="4"/>
        <v>105.34</v>
      </c>
      <c r="AH6" s="35" t="str">
        <f>IF(AH7="","",IF(AH7="-","【-】","【"&amp;SUBSTITUTE(TEXT(AH7,"#,##0.00"),"-","△")&amp;"】"))</f>
        <v>【110.27】</v>
      </c>
      <c r="AI6" s="36">
        <f>IF(AI7="",NA(),AI7)</f>
        <v>352.12</v>
      </c>
      <c r="AJ6" s="36">
        <f t="shared" ref="AJ6:AR6" si="5">IF(AJ7="",NA(),AJ7)</f>
        <v>366.6</v>
      </c>
      <c r="AK6" s="36">
        <f t="shared" si="5"/>
        <v>381.51</v>
      </c>
      <c r="AL6" s="36">
        <f t="shared" si="5"/>
        <v>411.14</v>
      </c>
      <c r="AM6" s="36">
        <f t="shared" si="5"/>
        <v>363.27</v>
      </c>
      <c r="AN6" s="36">
        <f t="shared" si="5"/>
        <v>12.44</v>
      </c>
      <c r="AO6" s="36">
        <f t="shared" si="5"/>
        <v>16.399999999999999</v>
      </c>
      <c r="AP6" s="36">
        <f t="shared" si="5"/>
        <v>25.66</v>
      </c>
      <c r="AQ6" s="36">
        <f t="shared" si="5"/>
        <v>21.69</v>
      </c>
      <c r="AR6" s="36">
        <f t="shared" si="5"/>
        <v>24.04</v>
      </c>
      <c r="AS6" s="35" t="str">
        <f>IF(AS7="","",IF(AS7="-","【-】","【"&amp;SUBSTITUTE(TEXT(AS7,"#,##0.00"),"-","△")&amp;"】"))</f>
        <v>【1.15】</v>
      </c>
      <c r="AT6" s="36">
        <f>IF(AT7="",NA(),AT7)</f>
        <v>127.37</v>
      </c>
      <c r="AU6" s="36">
        <f t="shared" ref="AU6:BC6" si="6">IF(AU7="",NA(),AU7)</f>
        <v>118</v>
      </c>
      <c r="AV6" s="36">
        <f t="shared" si="6"/>
        <v>112.39</v>
      </c>
      <c r="AW6" s="36">
        <f t="shared" si="6"/>
        <v>107.39</v>
      </c>
      <c r="AX6" s="36">
        <f t="shared" si="6"/>
        <v>112.97</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844.35</v>
      </c>
      <c r="BF6" s="36">
        <f t="shared" ref="BF6:BN6" si="7">IF(BF7="",NA(),BF7)</f>
        <v>797.87</v>
      </c>
      <c r="BG6" s="36">
        <f t="shared" si="7"/>
        <v>731.15</v>
      </c>
      <c r="BH6" s="36">
        <f t="shared" si="7"/>
        <v>738.08</v>
      </c>
      <c r="BI6" s="36">
        <f t="shared" si="7"/>
        <v>828.74</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80.44</v>
      </c>
      <c r="BQ6" s="36">
        <f t="shared" ref="BQ6:BY6" si="8">IF(BQ7="",NA(),BQ7)</f>
        <v>81.17</v>
      </c>
      <c r="BR6" s="36">
        <f t="shared" si="8"/>
        <v>81.63</v>
      </c>
      <c r="BS6" s="36">
        <f t="shared" si="8"/>
        <v>77.63</v>
      </c>
      <c r="BT6" s="36">
        <f t="shared" si="8"/>
        <v>62.44</v>
      </c>
      <c r="BU6" s="36">
        <f t="shared" si="8"/>
        <v>93.28</v>
      </c>
      <c r="BV6" s="36">
        <f t="shared" si="8"/>
        <v>87.51</v>
      </c>
      <c r="BW6" s="36">
        <f t="shared" si="8"/>
        <v>84.77</v>
      </c>
      <c r="BX6" s="36">
        <f t="shared" si="8"/>
        <v>87.11</v>
      </c>
      <c r="BY6" s="36">
        <f t="shared" si="8"/>
        <v>82.78</v>
      </c>
      <c r="BZ6" s="35" t="str">
        <f>IF(BZ7="","",IF(BZ7="-","【-】","【"&amp;SUBSTITUTE(TEXT(BZ7,"#,##0.00"),"-","△")&amp;"】"))</f>
        <v>【100.05】</v>
      </c>
      <c r="CA6" s="36">
        <f>IF(CA7="",NA(),CA7)</f>
        <v>192.25</v>
      </c>
      <c r="CB6" s="36">
        <f t="shared" ref="CB6:CJ6" si="9">IF(CB7="",NA(),CB7)</f>
        <v>190.98</v>
      </c>
      <c r="CC6" s="36">
        <f t="shared" si="9"/>
        <v>190.08</v>
      </c>
      <c r="CD6" s="36">
        <f t="shared" si="9"/>
        <v>200.2</v>
      </c>
      <c r="CE6" s="36">
        <f t="shared" si="9"/>
        <v>218.04</v>
      </c>
      <c r="CF6" s="36">
        <f t="shared" si="9"/>
        <v>208.29</v>
      </c>
      <c r="CG6" s="36">
        <f t="shared" si="9"/>
        <v>218.42</v>
      </c>
      <c r="CH6" s="36">
        <f t="shared" si="9"/>
        <v>227.27</v>
      </c>
      <c r="CI6" s="36">
        <f t="shared" si="9"/>
        <v>223.98</v>
      </c>
      <c r="CJ6" s="36">
        <f t="shared" si="9"/>
        <v>225.09</v>
      </c>
      <c r="CK6" s="35" t="str">
        <f>IF(CK7="","",IF(CK7="-","【-】","【"&amp;SUBSTITUTE(TEXT(CK7,"#,##0.00"),"-","△")&amp;"】"))</f>
        <v>【166.40】</v>
      </c>
      <c r="CL6" s="36">
        <f>IF(CL7="",NA(),CL7)</f>
        <v>63.54</v>
      </c>
      <c r="CM6" s="36">
        <f t="shared" ref="CM6:CU6" si="10">IF(CM7="",NA(),CM7)</f>
        <v>62.22</v>
      </c>
      <c r="CN6" s="36">
        <f t="shared" si="10"/>
        <v>64.819999999999993</v>
      </c>
      <c r="CO6" s="36">
        <f t="shared" si="10"/>
        <v>64.88</v>
      </c>
      <c r="CP6" s="36">
        <f t="shared" si="10"/>
        <v>66.86</v>
      </c>
      <c r="CQ6" s="36">
        <f t="shared" si="10"/>
        <v>49.32</v>
      </c>
      <c r="CR6" s="36">
        <f t="shared" si="10"/>
        <v>50.24</v>
      </c>
      <c r="CS6" s="36">
        <f t="shared" si="10"/>
        <v>50.29</v>
      </c>
      <c r="CT6" s="36">
        <f t="shared" si="10"/>
        <v>49.64</v>
      </c>
      <c r="CU6" s="36">
        <f t="shared" si="10"/>
        <v>49.38</v>
      </c>
      <c r="CV6" s="35" t="str">
        <f>IF(CV7="","",IF(CV7="-","【-】","【"&amp;SUBSTITUTE(TEXT(CV7,"#,##0.00"),"-","△")&amp;"】"))</f>
        <v>【60.69】</v>
      </c>
      <c r="CW6" s="36">
        <f>IF(CW7="",NA(),CW7)</f>
        <v>74.930000000000007</v>
      </c>
      <c r="CX6" s="36">
        <f t="shared" ref="CX6:DF6" si="11">IF(CX7="",NA(),CX7)</f>
        <v>75.739999999999995</v>
      </c>
      <c r="CY6" s="36">
        <f t="shared" si="11"/>
        <v>72.94</v>
      </c>
      <c r="CZ6" s="36">
        <f t="shared" si="11"/>
        <v>70.75</v>
      </c>
      <c r="DA6" s="36">
        <f t="shared" si="11"/>
        <v>69.44</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61.77</v>
      </c>
      <c r="DI6" s="36">
        <f t="shared" ref="DI6:DQ6" si="12">IF(DI7="",NA(),DI7)</f>
        <v>63.92</v>
      </c>
      <c r="DJ6" s="36">
        <f t="shared" si="12"/>
        <v>66.569999999999993</v>
      </c>
      <c r="DK6" s="36">
        <f t="shared" si="12"/>
        <v>67.819999999999993</v>
      </c>
      <c r="DL6" s="36">
        <f t="shared" si="12"/>
        <v>68.8</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6">
        <f t="shared" ref="DT6:EB6" si="13">IF(DT7="",NA(),DT7)</f>
        <v>4.6500000000000004</v>
      </c>
      <c r="DU6" s="36">
        <f t="shared" si="13"/>
        <v>4.8499999999999996</v>
      </c>
      <c r="DV6" s="36">
        <f t="shared" si="13"/>
        <v>4.79</v>
      </c>
      <c r="DW6" s="36">
        <f t="shared" si="13"/>
        <v>5.61</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5">
        <f t="shared" si="14"/>
        <v>0</v>
      </c>
      <c r="EG6" s="35">
        <f t="shared" si="14"/>
        <v>0</v>
      </c>
      <c r="EH6" s="36">
        <f t="shared" si="14"/>
        <v>0.31</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2">
      <c r="A7" s="29"/>
      <c r="B7" s="38">
        <v>2020</v>
      </c>
      <c r="C7" s="38">
        <v>245615</v>
      </c>
      <c r="D7" s="38">
        <v>46</v>
      </c>
      <c r="E7" s="38">
        <v>1</v>
      </c>
      <c r="F7" s="38">
        <v>0</v>
      </c>
      <c r="G7" s="38">
        <v>1</v>
      </c>
      <c r="H7" s="38" t="s">
        <v>92</v>
      </c>
      <c r="I7" s="38" t="s">
        <v>93</v>
      </c>
      <c r="J7" s="38" t="s">
        <v>94</v>
      </c>
      <c r="K7" s="38" t="s">
        <v>95</v>
      </c>
      <c r="L7" s="38" t="s">
        <v>96</v>
      </c>
      <c r="M7" s="38" t="s">
        <v>97</v>
      </c>
      <c r="N7" s="39" t="s">
        <v>98</v>
      </c>
      <c r="O7" s="39">
        <v>11.94</v>
      </c>
      <c r="P7" s="39">
        <v>96.75</v>
      </c>
      <c r="Q7" s="39">
        <v>3220</v>
      </c>
      <c r="R7" s="39">
        <v>8355</v>
      </c>
      <c r="S7" s="39">
        <v>88.13</v>
      </c>
      <c r="T7" s="39">
        <v>94.8</v>
      </c>
      <c r="U7" s="39">
        <v>8010</v>
      </c>
      <c r="V7" s="39">
        <v>65.099999999999994</v>
      </c>
      <c r="W7" s="39">
        <v>123.04</v>
      </c>
      <c r="X7" s="39">
        <v>90.56</v>
      </c>
      <c r="Y7" s="39">
        <v>90.25</v>
      </c>
      <c r="Z7" s="39">
        <v>89.84</v>
      </c>
      <c r="AA7" s="39">
        <v>85.91</v>
      </c>
      <c r="AB7" s="39">
        <v>90.91</v>
      </c>
      <c r="AC7" s="39">
        <v>107.95</v>
      </c>
      <c r="AD7" s="39">
        <v>104.47</v>
      </c>
      <c r="AE7" s="39">
        <v>103.81</v>
      </c>
      <c r="AF7" s="39">
        <v>104.35</v>
      </c>
      <c r="AG7" s="39">
        <v>105.34</v>
      </c>
      <c r="AH7" s="39">
        <v>110.27</v>
      </c>
      <c r="AI7" s="39">
        <v>352.12</v>
      </c>
      <c r="AJ7" s="39">
        <v>366.6</v>
      </c>
      <c r="AK7" s="39">
        <v>381.51</v>
      </c>
      <c r="AL7" s="39">
        <v>411.14</v>
      </c>
      <c r="AM7" s="39">
        <v>363.27</v>
      </c>
      <c r="AN7" s="39">
        <v>12.44</v>
      </c>
      <c r="AO7" s="39">
        <v>16.399999999999999</v>
      </c>
      <c r="AP7" s="39">
        <v>25.66</v>
      </c>
      <c r="AQ7" s="39">
        <v>21.69</v>
      </c>
      <c r="AR7" s="39">
        <v>24.04</v>
      </c>
      <c r="AS7" s="39">
        <v>1.1499999999999999</v>
      </c>
      <c r="AT7" s="39">
        <v>127.37</v>
      </c>
      <c r="AU7" s="39">
        <v>118</v>
      </c>
      <c r="AV7" s="39">
        <v>112.39</v>
      </c>
      <c r="AW7" s="39">
        <v>107.39</v>
      </c>
      <c r="AX7" s="39">
        <v>112.97</v>
      </c>
      <c r="AY7" s="39">
        <v>371.89</v>
      </c>
      <c r="AZ7" s="39">
        <v>293.23</v>
      </c>
      <c r="BA7" s="39">
        <v>300.14</v>
      </c>
      <c r="BB7" s="39">
        <v>301.04000000000002</v>
      </c>
      <c r="BC7" s="39">
        <v>305.08</v>
      </c>
      <c r="BD7" s="39">
        <v>260.31</v>
      </c>
      <c r="BE7" s="39">
        <v>844.35</v>
      </c>
      <c r="BF7" s="39">
        <v>797.87</v>
      </c>
      <c r="BG7" s="39">
        <v>731.15</v>
      </c>
      <c r="BH7" s="39">
        <v>738.08</v>
      </c>
      <c r="BI7" s="39">
        <v>828.74</v>
      </c>
      <c r="BJ7" s="39">
        <v>483.11</v>
      </c>
      <c r="BK7" s="39">
        <v>542.29999999999995</v>
      </c>
      <c r="BL7" s="39">
        <v>566.65</v>
      </c>
      <c r="BM7" s="39">
        <v>551.62</v>
      </c>
      <c r="BN7" s="39">
        <v>585.59</v>
      </c>
      <c r="BO7" s="39">
        <v>275.67</v>
      </c>
      <c r="BP7" s="39">
        <v>80.44</v>
      </c>
      <c r="BQ7" s="39">
        <v>81.17</v>
      </c>
      <c r="BR7" s="39">
        <v>81.63</v>
      </c>
      <c r="BS7" s="39">
        <v>77.63</v>
      </c>
      <c r="BT7" s="39">
        <v>62.44</v>
      </c>
      <c r="BU7" s="39">
        <v>93.28</v>
      </c>
      <c r="BV7" s="39">
        <v>87.51</v>
      </c>
      <c r="BW7" s="39">
        <v>84.77</v>
      </c>
      <c r="BX7" s="39">
        <v>87.11</v>
      </c>
      <c r="BY7" s="39">
        <v>82.78</v>
      </c>
      <c r="BZ7" s="39">
        <v>100.05</v>
      </c>
      <c r="CA7" s="39">
        <v>192.25</v>
      </c>
      <c r="CB7" s="39">
        <v>190.98</v>
      </c>
      <c r="CC7" s="39">
        <v>190.08</v>
      </c>
      <c r="CD7" s="39">
        <v>200.2</v>
      </c>
      <c r="CE7" s="39">
        <v>218.04</v>
      </c>
      <c r="CF7" s="39">
        <v>208.29</v>
      </c>
      <c r="CG7" s="39">
        <v>218.42</v>
      </c>
      <c r="CH7" s="39">
        <v>227.27</v>
      </c>
      <c r="CI7" s="39">
        <v>223.98</v>
      </c>
      <c r="CJ7" s="39">
        <v>225.09</v>
      </c>
      <c r="CK7" s="39">
        <v>166.4</v>
      </c>
      <c r="CL7" s="39">
        <v>63.54</v>
      </c>
      <c r="CM7" s="39">
        <v>62.22</v>
      </c>
      <c r="CN7" s="39">
        <v>64.819999999999993</v>
      </c>
      <c r="CO7" s="39">
        <v>64.88</v>
      </c>
      <c r="CP7" s="39">
        <v>66.86</v>
      </c>
      <c r="CQ7" s="39">
        <v>49.32</v>
      </c>
      <c r="CR7" s="39">
        <v>50.24</v>
      </c>
      <c r="CS7" s="39">
        <v>50.29</v>
      </c>
      <c r="CT7" s="39">
        <v>49.64</v>
      </c>
      <c r="CU7" s="39">
        <v>49.38</v>
      </c>
      <c r="CV7" s="39">
        <v>60.69</v>
      </c>
      <c r="CW7" s="39">
        <v>74.930000000000007</v>
      </c>
      <c r="CX7" s="39">
        <v>75.739999999999995</v>
      </c>
      <c r="CY7" s="39">
        <v>72.94</v>
      </c>
      <c r="CZ7" s="39">
        <v>70.75</v>
      </c>
      <c r="DA7" s="39">
        <v>69.44</v>
      </c>
      <c r="DB7" s="39">
        <v>79.34</v>
      </c>
      <c r="DC7" s="39">
        <v>78.650000000000006</v>
      </c>
      <c r="DD7" s="39">
        <v>77.73</v>
      </c>
      <c r="DE7" s="39">
        <v>78.09</v>
      </c>
      <c r="DF7" s="39">
        <v>78.010000000000005</v>
      </c>
      <c r="DG7" s="39">
        <v>89.82</v>
      </c>
      <c r="DH7" s="39">
        <v>61.77</v>
      </c>
      <c r="DI7" s="39">
        <v>63.92</v>
      </c>
      <c r="DJ7" s="39">
        <v>66.569999999999993</v>
      </c>
      <c r="DK7" s="39">
        <v>67.819999999999993</v>
      </c>
      <c r="DL7" s="39">
        <v>68.8</v>
      </c>
      <c r="DM7" s="39">
        <v>48.3</v>
      </c>
      <c r="DN7" s="39">
        <v>45.14</v>
      </c>
      <c r="DO7" s="39">
        <v>45.85</v>
      </c>
      <c r="DP7" s="39">
        <v>47.31</v>
      </c>
      <c r="DQ7" s="39">
        <v>47.5</v>
      </c>
      <c r="DR7" s="39">
        <v>50.19</v>
      </c>
      <c r="DS7" s="39">
        <v>0</v>
      </c>
      <c r="DT7" s="39">
        <v>4.6500000000000004</v>
      </c>
      <c r="DU7" s="39">
        <v>4.8499999999999996</v>
      </c>
      <c r="DV7" s="39">
        <v>4.79</v>
      </c>
      <c r="DW7" s="39">
        <v>5.61</v>
      </c>
      <c r="DX7" s="39">
        <v>12.43</v>
      </c>
      <c r="DY7" s="39">
        <v>13.58</v>
      </c>
      <c r="DZ7" s="39">
        <v>14.13</v>
      </c>
      <c r="EA7" s="39">
        <v>16.77</v>
      </c>
      <c r="EB7" s="39">
        <v>17.399999999999999</v>
      </c>
      <c r="EC7" s="39">
        <v>20.63</v>
      </c>
      <c r="ED7" s="39">
        <v>0</v>
      </c>
      <c r="EE7" s="39">
        <v>0</v>
      </c>
      <c r="EF7" s="39">
        <v>0</v>
      </c>
      <c r="EG7" s="39">
        <v>0</v>
      </c>
      <c r="EH7" s="39">
        <v>0.31</v>
      </c>
      <c r="EI7" s="39">
        <v>0.46</v>
      </c>
      <c r="EJ7" s="39">
        <v>0.44</v>
      </c>
      <c r="EK7" s="39">
        <v>0.52</v>
      </c>
      <c r="EL7" s="39">
        <v>0.47</v>
      </c>
      <c r="EM7" s="39">
        <v>0.4</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104</v>
      </c>
    </row>
    <row r="12" spans="1:144" x14ac:dyDescent="0.2">
      <c r="B12">
        <v>1</v>
      </c>
      <c r="C12">
        <v>1</v>
      </c>
      <c r="D12">
        <v>1</v>
      </c>
      <c r="E12">
        <v>1</v>
      </c>
      <c r="F12">
        <v>2</v>
      </c>
      <c r="G12" t="s">
        <v>105</v>
      </c>
    </row>
    <row r="13" spans="1:144" x14ac:dyDescent="0.2">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　栄二</cp:lastModifiedBy>
  <cp:lastPrinted>2022-01-31T02:12:52Z</cp:lastPrinted>
  <dcterms:created xsi:type="dcterms:W3CDTF">2021-12-03T06:52:21Z</dcterms:created>
  <dcterms:modified xsi:type="dcterms:W3CDTF">2022-01-31T05:14:00Z</dcterms:modified>
  <cp:category/>
</cp:coreProperties>
</file>