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izi-nisi\Desktop\"/>
    </mc:Choice>
  </mc:AlternateContent>
  <workbookProtection workbookAlgorithmName="SHA-512" workbookHashValue="E9hY+llOhbBaD5CAN52KMe1i3RIy9zmhommrURURnr10rEe06itm2wqotejFDLhoJrIUBPP1JRDK+mwoydIE2A==" workbookSaltValue="rI4C8YgjUPMnlE/7+C05UQ==" workbookSpinCount="100000" lockStructure="1"/>
  <bookViews>
    <workbookView xWindow="0" yWindow="0" windowWidth="19200" windowHeight="6970"/>
  </bookViews>
  <sheets>
    <sheet name="法非適用_下水道事業" sheetId="4" r:id="rId1"/>
    <sheet name="データ" sheetId="5" state="hidden" r:id="rId2"/>
  </sheets>
  <calcPr calcId="162913" iterate="1" iterateCount="1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Q6" i="5"/>
  <c r="W10" i="4" s="1"/>
  <c r="P6" i="5"/>
  <c r="P10" i="4" s="1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AT10" i="4"/>
  <c r="AL10" i="4"/>
  <c r="AD10" i="4"/>
  <c r="I10" i="4"/>
  <c r="B10" i="4"/>
  <c r="AL8" i="4"/>
  <c r="P8" i="4"/>
  <c r="I8" i="4"/>
</calcChain>
</file>

<file path=xl/sharedStrings.xml><?xml version="1.0" encoding="utf-8"?>
<sst xmlns="http://schemas.openxmlformats.org/spreadsheetml/2006/main" count="236" uniqueCount="120">
  <si>
    <t>経営比較分析表（令和2年度決算）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</si>
  <si>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</si>
  <si>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</si>
  <si>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</si>
  <si>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</si>
  <si>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</si>
  <si>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</si>
  <si>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</si>
  <si>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</si>
  <si>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</si>
  <si>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</si>
  <si>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</si>
  <si>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</si>
  <si>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</si>
  <si>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</si>
  <si>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</si>
  <si>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</si>
  <si>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</si>
  <si>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</si>
  <si>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</si>
  <si>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</si>
  <si>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</si>
  <si>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</si>
  <si>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令和2年度全国平均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</si>
  <si>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</si>
  <si>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</si>
  <si>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</si>
  <si>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</si>
  <si>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</si>
  <si>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</si>
  <si>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</si>
  <si>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</si>
  <si>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</si>
  <si>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</si>
  <si>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</si>
  <si>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</si>
  <si>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</si>
  <si>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</si>
  <si>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</si>
  <si>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</si>
  <si>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</si>
  <si>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</si>
  <si>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</si>
  <si>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</si>
  <si>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</si>
  <si>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</si>
  <si>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</si>
  <si>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</si>
  <si>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</si>
  <si>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</si>
  <si>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</si>
  <si>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</si>
  <si>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</si>
  <si>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</si>
  <si>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</si>
  <si>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</si>
  <si>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</si>
  <si>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</si>
  <si>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</si>
  <si>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</si>
  <si>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</si>
  <si>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</si>
  <si>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</si>
  <si>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</si>
  <si>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</si>
  <si>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</si>
  <si>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</si>
  <si>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</si>
  <si>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</si>
  <si>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</si>
  <si>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</si>
  <si>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</si>
  <si>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</si>
  <si>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</si>
  <si>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</si>
  <si>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</si>
  <si>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</si>
  <si>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</si>
  <si>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</si>
  <si>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</si>
  <si>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</si>
  <si>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</si>
  <si>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</si>
  <si>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</si>
  <si>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</si>
  <si>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</si>
  <si>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</si>
  <si>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</si>
  <si>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</si>
  <si>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</si>
  <si>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</si>
  <si>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</si>
  <si>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</si>
  <si>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</si>
  <si>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</si>
  <si>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</si>
  <si>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</si>
  <si>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</si>
  <si>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三重県　御浜町</t>
  </si>
  <si>
    <t>法非適用</t>
  </si>
  <si>
    <t>下水道事業</t>
  </si>
  <si>
    <t>特定環境保全公共下水道</t>
  </si>
  <si>
    <t>D2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</si>
  <si>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</si>
  <si>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</si>
  <si>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</si>
  <si>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</si>
  <si>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</si>
  <si>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</si>
  <si>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</si>
  <si>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</si>
  <si>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</si>
  <si>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</si>
  <si>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</si>
  <si>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</si>
  <si>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</si>
  <si>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</si>
  <si>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近年、人口減少、節水型設備の普及等により流入汚水量が減少し、使用料収入は停滞している。また処理場及びマンホールポンプ場の電気、機械設備については、耐用年数に達しているものもあり、施設の更新を行うための費用が必要である。以上より、今後より一層の経費削減、料金改正の検討が必要である。</t>
    <phoneticPr fontId="4"/>
  </si>
  <si>
    <t>収益的収支比率、経費回収率ともに、１００％以下が続いている。原因として、収益は上がらないが、施設の更新費用、維持管理費が増加しているためである。また施設利用率も平均値以下が続いている。原因として、人口減少、節水型設備の普及等により、流入汚水量が計画値より減少しているためである。</t>
    <rPh sb="24" eb="25">
      <t>ツヅ</t>
    </rPh>
    <rPh sb="54" eb="59">
      <t>イジカンリヒ</t>
    </rPh>
    <phoneticPr fontId="4"/>
  </si>
  <si>
    <t>平成１２年の供用開始から２１年を経過しているが、管渠施設の耐用年数には達していないため、当面管渠の改善は必要なしと判断する。しかし、処理場及びマンホールポンプ場の電気、機械設備については、耐用年数に達しているものもあり、ストックマネジメント計画を策定し、計画的に施設の更新工事を実施している。</t>
    <rPh sb="136" eb="138">
      <t>コウジ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</si>
</sst>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80-4730-A871-BA33FDB0B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0.09</c:v>
                </c:pt>
                <c:pt idx="1">
                  <c:v>0.09</c:v>
                </c:pt>
                <c:pt idx="2">
                  <c:v>0.13</c:v>
                </c:pt>
                <c:pt idx="3">
                  <c:v>0.36</c:v>
                </c:pt>
                <c:pt idx="4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80-4730-A871-BA33FDB0B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36.78</c:v>
                </c:pt>
                <c:pt idx="1">
                  <c:v>36.89</c:v>
                </c:pt>
                <c:pt idx="2">
                  <c:v>36.61</c:v>
                </c:pt>
                <c:pt idx="3">
                  <c:v>35.5</c:v>
                </c:pt>
                <c:pt idx="4">
                  <c:v>35.11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E4-4B05-ACC2-E7C6BA5CB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42.9</c:v>
                </c:pt>
                <c:pt idx="1">
                  <c:v>43.36</c:v>
                </c:pt>
                <c:pt idx="2">
                  <c:v>42.56</c:v>
                </c:pt>
                <c:pt idx="3">
                  <c:v>42.47</c:v>
                </c:pt>
                <c:pt idx="4">
                  <c:v>42.4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E4-4B05-ACC2-E7C6BA5CB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83.86</c:v>
                </c:pt>
                <c:pt idx="1">
                  <c:v>85.6</c:v>
                </c:pt>
                <c:pt idx="2">
                  <c:v>87.9</c:v>
                </c:pt>
                <c:pt idx="3">
                  <c:v>90.22</c:v>
                </c:pt>
                <c:pt idx="4">
                  <c:v>90.77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82-4976-8102-F28596DDE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83.5</c:v>
                </c:pt>
                <c:pt idx="1">
                  <c:v>83.06</c:v>
                </c:pt>
                <c:pt idx="2">
                  <c:v>83.32</c:v>
                </c:pt>
                <c:pt idx="3">
                  <c:v>83.75</c:v>
                </c:pt>
                <c:pt idx="4">
                  <c:v>84.19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82-4976-8102-F28596DDE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97.02</c:v>
                </c:pt>
                <c:pt idx="1">
                  <c:v>113.06</c:v>
                </c:pt>
                <c:pt idx="2">
                  <c:v>94.77</c:v>
                </c:pt>
                <c:pt idx="3">
                  <c:v>94.26</c:v>
                </c:pt>
                <c:pt idx="4">
                  <c:v>96.79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74-496C-9AB4-0B538B48D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74-496C-9AB4-0B538B48D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AE-4D43-BBAA-3609A93AE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AE-4D43-BBAA-3609A93AE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55-4F44-9BC2-E8CDF14E0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55-4F44-9BC2-E8CDF14E0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3D-46F9-9A2D-B4F3A1BE2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3D-46F9-9A2D-B4F3A1BE2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2A-454F-AAD1-994F9B5A0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A-454F-AAD1-994F9B5A0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52.82</c:v>
                </c:pt>
                <c:pt idx="1">
                  <c:v>15.9</c:v>
                </c:pt>
                <c:pt idx="2">
                  <c:v>102.24</c:v>
                </c:pt>
                <c:pt idx="3">
                  <c:v>30.07</c:v>
                </c:pt>
                <c:pt idx="4">
                  <c:v>29.73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0C-4D94-86E0-DBA4F7E8C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1298.9100000000001</c:v>
                </c:pt>
                <c:pt idx="1">
                  <c:v>1243.71</c:v>
                </c:pt>
                <c:pt idx="2">
                  <c:v>1194.1500000000001</c:v>
                </c:pt>
                <c:pt idx="3">
                  <c:v>1206.79</c:v>
                </c:pt>
                <c:pt idx="4">
                  <c:v>1258.43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C-4D94-86E0-DBA4F7E8C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89.24</c:v>
                </c:pt>
                <c:pt idx="1">
                  <c:v>92.98</c:v>
                </c:pt>
                <c:pt idx="2">
                  <c:v>61.67</c:v>
                </c:pt>
                <c:pt idx="3">
                  <c:v>79.17</c:v>
                </c:pt>
                <c:pt idx="4">
                  <c:v>86.07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79-4089-B03B-0B479C0E4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69.87</c:v>
                </c:pt>
                <c:pt idx="1">
                  <c:v>74.3</c:v>
                </c:pt>
                <c:pt idx="2">
                  <c:v>72.260000000000005</c:v>
                </c:pt>
                <c:pt idx="3">
                  <c:v>71.84</c:v>
                </c:pt>
                <c:pt idx="4">
                  <c:v>73.36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79-4089-B03B-0B479C0E4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184.38</c:v>
                </c:pt>
                <c:pt idx="1">
                  <c:v>176.5</c:v>
                </c:pt>
                <c:pt idx="2">
                  <c:v>268.24</c:v>
                </c:pt>
                <c:pt idx="3">
                  <c:v>210.09</c:v>
                </c:pt>
                <c:pt idx="4">
                  <c:v>196.16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9C-4E95-8250-10E2A2A93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234.96</c:v>
                </c:pt>
                <c:pt idx="1">
                  <c:v>221.81</c:v>
                </c:pt>
                <c:pt idx="2">
                  <c:v>230.02</c:v>
                </c:pt>
                <c:pt idx="3">
                  <c:v>228.47</c:v>
                </c:pt>
                <c:pt idx="4">
                  <c:v>224.88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9C-4E95-8250-10E2A2A93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【1,260.21】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【215.41】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【75.29】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F1" zoomScaleNormal="100" workbookViewId="0">
      <selection activeCell="BG57" sqref="BG57"/>
    </sheetView>
  </sheetViews>
  <sheetFormatPr defaultColWidth="2.6328125" defaultRowHeight="13" x14ac:dyDescent="0.2"/>
  <cols>
    <col min="1" max="1" width="2.6328125" customWidth="1"/>
    <col min="2" max="62" width="3.7265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 x14ac:dyDescent="0.2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 x14ac:dyDescent="0.2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75" t="str">
        <f>データ!H6</f>
        <v>三重県　御浜町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65" t="s">
        <v>1</v>
      </c>
      <c r="C7" s="65"/>
      <c r="D7" s="65"/>
      <c r="E7" s="65"/>
      <c r="F7" s="65"/>
      <c r="G7" s="65"/>
      <c r="H7" s="65"/>
      <c r="I7" s="65" t="s">
        <v>2</v>
      </c>
      <c r="J7" s="65"/>
      <c r="K7" s="65"/>
      <c r="L7" s="65"/>
      <c r="M7" s="65"/>
      <c r="N7" s="65"/>
      <c r="O7" s="65"/>
      <c r="P7" s="65" t="s">
        <v>3</v>
      </c>
      <c r="Q7" s="65"/>
      <c r="R7" s="65"/>
      <c r="S7" s="65"/>
      <c r="T7" s="65"/>
      <c r="U7" s="65"/>
      <c r="V7" s="65"/>
      <c r="W7" s="65" t="s">
        <v>4</v>
      </c>
      <c r="X7" s="65"/>
      <c r="Y7" s="65"/>
      <c r="Z7" s="65"/>
      <c r="AA7" s="65"/>
      <c r="AB7" s="65"/>
      <c r="AC7" s="65"/>
      <c r="AD7" s="65" t="s">
        <v>5</v>
      </c>
      <c r="AE7" s="65"/>
      <c r="AF7" s="65"/>
      <c r="AG7" s="65"/>
      <c r="AH7" s="65"/>
      <c r="AI7" s="65"/>
      <c r="AJ7" s="65"/>
      <c r="AK7" s="3"/>
      <c r="AL7" s="65" t="s">
        <v>6</v>
      </c>
      <c r="AM7" s="65"/>
      <c r="AN7" s="65"/>
      <c r="AO7" s="65"/>
      <c r="AP7" s="65"/>
      <c r="AQ7" s="65"/>
      <c r="AR7" s="65"/>
      <c r="AS7" s="65"/>
      <c r="AT7" s="65" t="s">
        <v>7</v>
      </c>
      <c r="AU7" s="65"/>
      <c r="AV7" s="65"/>
      <c r="AW7" s="65"/>
      <c r="AX7" s="65"/>
      <c r="AY7" s="65"/>
      <c r="AZ7" s="65"/>
      <c r="BA7" s="65"/>
      <c r="BB7" s="65" t="s">
        <v>8</v>
      </c>
      <c r="BC7" s="65"/>
      <c r="BD7" s="65"/>
      <c r="BE7" s="65"/>
      <c r="BF7" s="65"/>
      <c r="BG7" s="65"/>
      <c r="BH7" s="65"/>
      <c r="BI7" s="6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2">
      <c r="A8" s="2"/>
      <c r="B8" s="72" t="str">
        <f>データ!I6</f>
        <v>法非適用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特定環境保全公共下水道</v>
      </c>
      <c r="Q8" s="72"/>
      <c r="R8" s="72"/>
      <c r="S8" s="72"/>
      <c r="T8" s="72"/>
      <c r="U8" s="72"/>
      <c r="V8" s="72"/>
      <c r="W8" s="72" t="str">
        <f>データ!L6</f>
        <v>D2</v>
      </c>
      <c r="X8" s="72"/>
      <c r="Y8" s="72"/>
      <c r="Z8" s="72"/>
      <c r="AA8" s="72"/>
      <c r="AB8" s="72"/>
      <c r="AC8" s="72"/>
      <c r="AD8" s="73" t="str">
        <f>データ!$M$6</f>
        <v>非設置</v>
      </c>
      <c r="AE8" s="73"/>
      <c r="AF8" s="73"/>
      <c r="AG8" s="73"/>
      <c r="AH8" s="73"/>
      <c r="AI8" s="73"/>
      <c r="AJ8" s="73"/>
      <c r="AK8" s="3"/>
      <c r="AL8" s="69">
        <f>データ!S6</f>
        <v>8355</v>
      </c>
      <c r="AM8" s="69"/>
      <c r="AN8" s="69"/>
      <c r="AO8" s="69"/>
      <c r="AP8" s="69"/>
      <c r="AQ8" s="69"/>
      <c r="AR8" s="69"/>
      <c r="AS8" s="69"/>
      <c r="AT8" s="68">
        <f>データ!T6</f>
        <v>88.13</v>
      </c>
      <c r="AU8" s="68"/>
      <c r="AV8" s="68"/>
      <c r="AW8" s="68"/>
      <c r="AX8" s="68"/>
      <c r="AY8" s="68"/>
      <c r="AZ8" s="68"/>
      <c r="BA8" s="68"/>
      <c r="BB8" s="68">
        <f>データ!U6</f>
        <v>94.8</v>
      </c>
      <c r="BC8" s="68"/>
      <c r="BD8" s="68"/>
      <c r="BE8" s="68"/>
      <c r="BF8" s="68"/>
      <c r="BG8" s="68"/>
      <c r="BH8" s="68"/>
      <c r="BI8" s="68"/>
      <c r="BJ8" s="3"/>
      <c r="BK8" s="3"/>
      <c r="BL8" s="70" t="s">
        <v>10</v>
      </c>
      <c r="BM8" s="71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2">
      <c r="A9" s="2"/>
      <c r="B9" s="65" t="s">
        <v>12</v>
      </c>
      <c r="C9" s="65"/>
      <c r="D9" s="65"/>
      <c r="E9" s="65"/>
      <c r="F9" s="65"/>
      <c r="G9" s="65"/>
      <c r="H9" s="65"/>
      <c r="I9" s="65" t="s">
        <v>13</v>
      </c>
      <c r="J9" s="65"/>
      <c r="K9" s="65"/>
      <c r="L9" s="65"/>
      <c r="M9" s="65"/>
      <c r="N9" s="65"/>
      <c r="O9" s="65"/>
      <c r="P9" s="65" t="s">
        <v>14</v>
      </c>
      <c r="Q9" s="65"/>
      <c r="R9" s="65"/>
      <c r="S9" s="65"/>
      <c r="T9" s="65"/>
      <c r="U9" s="65"/>
      <c r="V9" s="65"/>
      <c r="W9" s="65" t="s">
        <v>15</v>
      </c>
      <c r="X9" s="65"/>
      <c r="Y9" s="65"/>
      <c r="Z9" s="65"/>
      <c r="AA9" s="65"/>
      <c r="AB9" s="65"/>
      <c r="AC9" s="65"/>
      <c r="AD9" s="65" t="s">
        <v>16</v>
      </c>
      <c r="AE9" s="65"/>
      <c r="AF9" s="65"/>
      <c r="AG9" s="65"/>
      <c r="AH9" s="65"/>
      <c r="AI9" s="65"/>
      <c r="AJ9" s="65"/>
      <c r="AK9" s="3"/>
      <c r="AL9" s="65" t="s">
        <v>17</v>
      </c>
      <c r="AM9" s="65"/>
      <c r="AN9" s="65"/>
      <c r="AO9" s="65"/>
      <c r="AP9" s="65"/>
      <c r="AQ9" s="65"/>
      <c r="AR9" s="65"/>
      <c r="AS9" s="65"/>
      <c r="AT9" s="65" t="s">
        <v>18</v>
      </c>
      <c r="AU9" s="65"/>
      <c r="AV9" s="65"/>
      <c r="AW9" s="65"/>
      <c r="AX9" s="65"/>
      <c r="AY9" s="65"/>
      <c r="AZ9" s="65"/>
      <c r="BA9" s="65"/>
      <c r="BB9" s="65" t="s">
        <v>19</v>
      </c>
      <c r="BC9" s="65"/>
      <c r="BD9" s="65"/>
      <c r="BE9" s="65"/>
      <c r="BF9" s="65"/>
      <c r="BG9" s="65"/>
      <c r="BH9" s="65"/>
      <c r="BI9" s="65"/>
      <c r="BJ9" s="3"/>
      <c r="BK9" s="3"/>
      <c r="BL9" s="66" t="s">
        <v>20</v>
      </c>
      <c r="BM9" s="67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2">
      <c r="A10" s="2"/>
      <c r="B10" s="68" t="str">
        <f>データ!N6</f>
        <v>-</v>
      </c>
      <c r="C10" s="68"/>
      <c r="D10" s="68"/>
      <c r="E10" s="68"/>
      <c r="F10" s="68"/>
      <c r="G10" s="68"/>
      <c r="H10" s="68"/>
      <c r="I10" s="68" t="str">
        <f>データ!O6</f>
        <v>該当数値なし</v>
      </c>
      <c r="J10" s="68"/>
      <c r="K10" s="68"/>
      <c r="L10" s="68"/>
      <c r="M10" s="68"/>
      <c r="N10" s="68"/>
      <c r="O10" s="68"/>
      <c r="P10" s="68">
        <f>データ!P6</f>
        <v>26.83</v>
      </c>
      <c r="Q10" s="68"/>
      <c r="R10" s="68"/>
      <c r="S10" s="68"/>
      <c r="T10" s="68"/>
      <c r="U10" s="68"/>
      <c r="V10" s="68"/>
      <c r="W10" s="68">
        <f>データ!Q6</f>
        <v>108.06</v>
      </c>
      <c r="X10" s="68"/>
      <c r="Y10" s="68"/>
      <c r="Z10" s="68"/>
      <c r="AA10" s="68"/>
      <c r="AB10" s="68"/>
      <c r="AC10" s="68"/>
      <c r="AD10" s="69">
        <f>データ!R6</f>
        <v>2970</v>
      </c>
      <c r="AE10" s="69"/>
      <c r="AF10" s="69"/>
      <c r="AG10" s="69"/>
      <c r="AH10" s="69"/>
      <c r="AI10" s="69"/>
      <c r="AJ10" s="69"/>
      <c r="AK10" s="2"/>
      <c r="AL10" s="69">
        <f>データ!V6</f>
        <v>2221</v>
      </c>
      <c r="AM10" s="69"/>
      <c r="AN10" s="69"/>
      <c r="AO10" s="69"/>
      <c r="AP10" s="69"/>
      <c r="AQ10" s="69"/>
      <c r="AR10" s="69"/>
      <c r="AS10" s="69"/>
      <c r="AT10" s="68">
        <f>データ!W6</f>
        <v>0.92</v>
      </c>
      <c r="AU10" s="68"/>
      <c r="AV10" s="68"/>
      <c r="AW10" s="68"/>
      <c r="AX10" s="68"/>
      <c r="AY10" s="68"/>
      <c r="AZ10" s="68"/>
      <c r="BA10" s="68"/>
      <c r="BB10" s="68">
        <f>データ!X6</f>
        <v>2414.13</v>
      </c>
      <c r="BC10" s="68"/>
      <c r="BD10" s="68"/>
      <c r="BE10" s="68"/>
      <c r="BF10" s="68"/>
      <c r="BG10" s="68"/>
      <c r="BH10" s="68"/>
      <c r="BI10" s="68"/>
      <c r="BJ10" s="2"/>
      <c r="BK10" s="2"/>
      <c r="BL10" s="58" t="s">
        <v>22</v>
      </c>
      <c r="BM10" s="5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24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 x14ac:dyDescent="0.2">
      <c r="A14" s="2"/>
      <c r="B14" s="62" t="s">
        <v>25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52" t="s">
        <v>26</v>
      </c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4"/>
    </row>
    <row r="15" spans="1:78" ht="13.5" customHeight="1" x14ac:dyDescent="0.2">
      <c r="A15" s="2"/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1"/>
      <c r="BK15" s="2"/>
      <c r="BL15" s="55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7"/>
    </row>
    <row r="16" spans="1:78" ht="13.5" customHeight="1" x14ac:dyDescent="0.2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3" t="s">
        <v>118</v>
      </c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5"/>
    </row>
    <row r="17" spans="1:78" ht="13.5" customHeight="1" x14ac:dyDescent="0.2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3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5"/>
    </row>
    <row r="18" spans="1:78" ht="13.5" customHeight="1" x14ac:dyDescent="0.2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3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5"/>
    </row>
    <row r="19" spans="1:78" ht="13.5" customHeight="1" x14ac:dyDescent="0.2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3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5"/>
    </row>
    <row r="20" spans="1:78" ht="13.5" customHeight="1" x14ac:dyDescent="0.2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3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5"/>
    </row>
    <row r="21" spans="1:78" ht="13.5" customHeight="1" x14ac:dyDescent="0.2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3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5"/>
    </row>
    <row r="22" spans="1:78" ht="13.5" customHeight="1" x14ac:dyDescent="0.2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3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5"/>
    </row>
    <row r="23" spans="1:78" ht="13.5" customHeight="1" x14ac:dyDescent="0.2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3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5"/>
    </row>
    <row r="24" spans="1:78" ht="13.5" customHeight="1" x14ac:dyDescent="0.2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3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5"/>
    </row>
    <row r="25" spans="1:78" ht="13.5" customHeight="1" x14ac:dyDescent="0.2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3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5"/>
    </row>
    <row r="26" spans="1:78" ht="13.5" customHeight="1" x14ac:dyDescent="0.2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3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5"/>
    </row>
    <row r="27" spans="1:78" ht="13.5" customHeight="1" x14ac:dyDescent="0.2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3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5"/>
    </row>
    <row r="28" spans="1:78" ht="13.5" customHeight="1" x14ac:dyDescent="0.2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3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5"/>
    </row>
    <row r="29" spans="1:78" ht="13.5" customHeight="1" x14ac:dyDescent="0.2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3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5"/>
    </row>
    <row r="30" spans="1:78" ht="13.5" customHeight="1" x14ac:dyDescent="0.2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3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5"/>
    </row>
    <row r="31" spans="1:78" ht="13.5" customHeight="1" x14ac:dyDescent="0.2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3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5"/>
    </row>
    <row r="32" spans="1:78" ht="13.5" customHeight="1" x14ac:dyDescent="0.2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3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5"/>
    </row>
    <row r="33" spans="1:78" ht="13.5" customHeight="1" x14ac:dyDescent="0.2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3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5"/>
    </row>
    <row r="34" spans="1:78" ht="13.5" customHeight="1" x14ac:dyDescent="0.2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43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5"/>
    </row>
    <row r="35" spans="1:78" ht="13.5" customHeight="1" x14ac:dyDescent="0.2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43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5"/>
    </row>
    <row r="36" spans="1:78" ht="13.5" customHeight="1" x14ac:dyDescent="0.2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3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5"/>
    </row>
    <row r="37" spans="1:78" ht="13.5" customHeight="1" x14ac:dyDescent="0.2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3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5"/>
    </row>
    <row r="38" spans="1:78" ht="13.5" customHeight="1" x14ac:dyDescent="0.2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3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5"/>
    </row>
    <row r="39" spans="1:78" ht="13.5" customHeight="1" x14ac:dyDescent="0.2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3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5"/>
    </row>
    <row r="40" spans="1:78" ht="13.5" customHeight="1" x14ac:dyDescent="0.2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3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5"/>
    </row>
    <row r="41" spans="1:78" ht="13.5" customHeight="1" x14ac:dyDescent="0.2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3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5"/>
    </row>
    <row r="42" spans="1:78" ht="13.5" customHeight="1" x14ac:dyDescent="0.2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3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5"/>
    </row>
    <row r="43" spans="1:78" ht="13.5" customHeight="1" x14ac:dyDescent="0.2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3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5"/>
    </row>
    <row r="44" spans="1:78" ht="13.5" customHeight="1" x14ac:dyDescent="0.2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6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8"/>
    </row>
    <row r="45" spans="1:78" ht="13.5" customHeight="1" x14ac:dyDescent="0.2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2" t="s">
        <v>27</v>
      </c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4"/>
    </row>
    <row r="46" spans="1:78" ht="13.5" customHeight="1" x14ac:dyDescent="0.2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5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7"/>
    </row>
    <row r="47" spans="1:78" ht="13.5" customHeight="1" x14ac:dyDescent="0.2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3" t="s">
        <v>119</v>
      </c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5"/>
    </row>
    <row r="48" spans="1:78" ht="13.5" customHeight="1" x14ac:dyDescent="0.2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3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5"/>
    </row>
    <row r="49" spans="1:78" ht="13.5" customHeight="1" x14ac:dyDescent="0.2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3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5"/>
    </row>
    <row r="50" spans="1:78" ht="13.5" customHeight="1" x14ac:dyDescent="0.2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3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5"/>
    </row>
    <row r="51" spans="1:78" ht="13.5" customHeight="1" x14ac:dyDescent="0.2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3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5"/>
    </row>
    <row r="52" spans="1:78" ht="13.5" customHeight="1" x14ac:dyDescent="0.2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3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5"/>
    </row>
    <row r="53" spans="1:78" ht="13.5" customHeight="1" x14ac:dyDescent="0.2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3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5"/>
    </row>
    <row r="54" spans="1:78" ht="13.5" customHeight="1" x14ac:dyDescent="0.2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3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5"/>
    </row>
    <row r="55" spans="1:78" ht="13.5" customHeight="1" x14ac:dyDescent="0.2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3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5"/>
    </row>
    <row r="56" spans="1:78" ht="13.5" customHeight="1" x14ac:dyDescent="0.2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43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5"/>
    </row>
    <row r="57" spans="1:78" ht="13.5" customHeight="1" x14ac:dyDescent="0.2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43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5"/>
    </row>
    <row r="58" spans="1:78" ht="13.5" customHeight="1" x14ac:dyDescent="0.2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43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5"/>
    </row>
    <row r="59" spans="1:78" ht="13.5" customHeight="1" x14ac:dyDescent="0.2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3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5"/>
    </row>
    <row r="60" spans="1:78" ht="13.5" customHeight="1" x14ac:dyDescent="0.2">
      <c r="A60" s="2"/>
      <c r="B60" s="49" t="s">
        <v>28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1"/>
      <c r="BK60" s="2"/>
      <c r="BL60" s="43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5"/>
    </row>
    <row r="61" spans="1:78" ht="13.5" customHeight="1" x14ac:dyDescent="0.2">
      <c r="A61" s="2"/>
      <c r="B61" s="49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1"/>
      <c r="BK61" s="2"/>
      <c r="BL61" s="43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5"/>
    </row>
    <row r="62" spans="1:78" ht="13.5" customHeight="1" x14ac:dyDescent="0.2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3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5"/>
    </row>
    <row r="63" spans="1:78" ht="13.5" customHeight="1" x14ac:dyDescent="0.2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6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8"/>
    </row>
    <row r="64" spans="1:78" ht="13.5" customHeight="1" x14ac:dyDescent="0.2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2" t="s">
        <v>29</v>
      </c>
      <c r="BM64" s="53"/>
      <c r="BN64" s="53"/>
      <c r="BO64" s="53"/>
      <c r="BP64" s="53"/>
      <c r="BQ64" s="53"/>
      <c r="BR64" s="53"/>
      <c r="BS64" s="53"/>
      <c r="BT64" s="53"/>
      <c r="BU64" s="53"/>
      <c r="BV64" s="53"/>
      <c r="BW64" s="53"/>
      <c r="BX64" s="53"/>
      <c r="BY64" s="53"/>
      <c r="BZ64" s="54"/>
    </row>
    <row r="65" spans="1:78" ht="13.5" customHeight="1" x14ac:dyDescent="0.2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5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7"/>
    </row>
    <row r="66" spans="1:78" ht="13.5" customHeight="1" x14ac:dyDescent="0.2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3" t="s">
        <v>117</v>
      </c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5"/>
    </row>
    <row r="67" spans="1:78" ht="13.5" customHeight="1" x14ac:dyDescent="0.2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3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5"/>
    </row>
    <row r="68" spans="1:78" ht="13.5" customHeight="1" x14ac:dyDescent="0.2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3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5"/>
    </row>
    <row r="69" spans="1:78" ht="13.5" customHeight="1" x14ac:dyDescent="0.2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3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5"/>
    </row>
    <row r="70" spans="1:78" ht="13.5" customHeight="1" x14ac:dyDescent="0.2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3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5"/>
    </row>
    <row r="71" spans="1:78" ht="13.5" customHeight="1" x14ac:dyDescent="0.2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3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5"/>
    </row>
    <row r="72" spans="1:78" ht="13.5" customHeight="1" x14ac:dyDescent="0.2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3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5"/>
    </row>
    <row r="73" spans="1:78" ht="13.5" customHeight="1" x14ac:dyDescent="0.2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3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5"/>
    </row>
    <row r="74" spans="1:78" ht="13.5" customHeight="1" x14ac:dyDescent="0.2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3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5"/>
    </row>
    <row r="75" spans="1:78" ht="13.5" customHeight="1" x14ac:dyDescent="0.2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3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5"/>
    </row>
    <row r="76" spans="1:78" ht="13.5" customHeight="1" x14ac:dyDescent="0.2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3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5"/>
    </row>
    <row r="77" spans="1:78" ht="13.5" customHeight="1" x14ac:dyDescent="0.2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3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5"/>
    </row>
    <row r="78" spans="1:78" ht="13.5" customHeight="1" x14ac:dyDescent="0.2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3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5"/>
    </row>
    <row r="79" spans="1:78" ht="13.5" customHeight="1" x14ac:dyDescent="0.2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43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5"/>
    </row>
    <row r="80" spans="1:78" ht="13.5" customHeight="1" x14ac:dyDescent="0.2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43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5"/>
    </row>
    <row r="81" spans="1:78" ht="13.5" customHeight="1" x14ac:dyDescent="0.2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43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5"/>
    </row>
    <row r="82" spans="1:78" ht="13.5" customHeight="1" x14ac:dyDescent="0.2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46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8"/>
    </row>
    <row r="83" spans="1:78" x14ac:dyDescent="0.2">
      <c r="C83" s="2" t="s">
        <v>30</v>
      </c>
    </row>
    <row r="84" spans="1:78" x14ac:dyDescent="0.2">
      <c r="C84" s="2"/>
    </row>
    <row r="85" spans="1:78" hidden="1" x14ac:dyDescent="0.2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2">
      <c r="B86" s="26"/>
      <c r="C86" s="26"/>
      <c r="D86" s="26"/>
      <c r="E86" s="26" t="str">
        <f>データ!AI6</f>
        <v/>
      </c>
      <c r="F86" s="26" t="s">
        <v>43</v>
      </c>
      <c r="G86" s="26" t="s">
        <v>43</v>
      </c>
      <c r="H86" s="26" t="str">
        <f>データ!BP6</f>
        <v>【1,260.21】</v>
      </c>
      <c r="I86" s="26" t="str">
        <f>データ!CA6</f>
        <v>【75.29】</v>
      </c>
      <c r="J86" s="26" t="str">
        <f>データ!CL6</f>
        <v>【215.41】</v>
      </c>
      <c r="K86" s="26" t="str">
        <f>データ!CW6</f>
        <v>【42.90】</v>
      </c>
      <c r="L86" s="26" t="str">
        <f>データ!DH6</f>
        <v>【84.75】</v>
      </c>
      <c r="M86" s="26" t="s">
        <v>44</v>
      </c>
      <c r="N86" s="26" t="s">
        <v>44</v>
      </c>
      <c r="O86" s="26" t="str">
        <f>データ!EO6</f>
        <v>【0.30】</v>
      </c>
    </row>
  </sheetData>
  <sheetProtection algorithmName="SHA-512" hashValue="nAydnws3dzHA3mdOT7qNOhb/4oEnssAp1ixk2vmbLvQ0rOvl6kmU0aBJQNDYsVSDG7P493YhLY9umypOEKHjGg==" saltValue="e/BlHvuUdPSniAgUJni4cg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5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" x14ac:dyDescent="0.2"/>
  <cols>
    <col min="2" max="144" width="11.90625" customWidth="1"/>
  </cols>
  <sheetData>
    <row r="1" spans="1:145" x14ac:dyDescent="0.2">
      <c r="A1" t="s">
        <v>45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2">
      <c r="A2" s="28" t="s">
        <v>46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2">
      <c r="A3" s="28" t="s">
        <v>47</v>
      </c>
      <c r="B3" s="29" t="s">
        <v>48</v>
      </c>
      <c r="C3" s="29" t="s">
        <v>49</v>
      </c>
      <c r="D3" s="29" t="s">
        <v>50</v>
      </c>
      <c r="E3" s="29" t="s">
        <v>51</v>
      </c>
      <c r="F3" s="29" t="s">
        <v>52</v>
      </c>
      <c r="G3" s="29" t="s">
        <v>53</v>
      </c>
      <c r="H3" s="77" t="s">
        <v>54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55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56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2">
      <c r="A4" s="28" t="s">
        <v>57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58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59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60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61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62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63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64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65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66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67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68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2">
      <c r="A5" s="28" t="s">
        <v>69</v>
      </c>
      <c r="B5" s="31"/>
      <c r="C5" s="31"/>
      <c r="D5" s="31"/>
      <c r="E5" s="31"/>
      <c r="F5" s="31"/>
      <c r="G5" s="31"/>
      <c r="H5" s="32" t="s">
        <v>70</v>
      </c>
      <c r="I5" s="32" t="s">
        <v>71</v>
      </c>
      <c r="J5" s="32" t="s">
        <v>72</v>
      </c>
      <c r="K5" s="32" t="s">
        <v>73</v>
      </c>
      <c r="L5" s="32" t="s">
        <v>74</v>
      </c>
      <c r="M5" s="32" t="s">
        <v>5</v>
      </c>
      <c r="N5" s="32" t="s">
        <v>75</v>
      </c>
      <c r="O5" s="32" t="s">
        <v>76</v>
      </c>
      <c r="P5" s="32" t="s">
        <v>77</v>
      </c>
      <c r="Q5" s="32" t="s">
        <v>78</v>
      </c>
      <c r="R5" s="32" t="s">
        <v>79</v>
      </c>
      <c r="S5" s="32" t="s">
        <v>80</v>
      </c>
      <c r="T5" s="32" t="s">
        <v>81</v>
      </c>
      <c r="U5" s="32" t="s">
        <v>82</v>
      </c>
      <c r="V5" s="32" t="s">
        <v>83</v>
      </c>
      <c r="W5" s="32" t="s">
        <v>84</v>
      </c>
      <c r="X5" s="32" t="s">
        <v>85</v>
      </c>
      <c r="Y5" s="32" t="s">
        <v>86</v>
      </c>
      <c r="Z5" s="32" t="s">
        <v>87</v>
      </c>
      <c r="AA5" s="32" t="s">
        <v>88</v>
      </c>
      <c r="AB5" s="32" t="s">
        <v>89</v>
      </c>
      <c r="AC5" s="32" t="s">
        <v>90</v>
      </c>
      <c r="AD5" s="32" t="s">
        <v>91</v>
      </c>
      <c r="AE5" s="32" t="s">
        <v>92</v>
      </c>
      <c r="AF5" s="32" t="s">
        <v>93</v>
      </c>
      <c r="AG5" s="32" t="s">
        <v>94</v>
      </c>
      <c r="AH5" s="32" t="s">
        <v>95</v>
      </c>
      <c r="AI5" s="32" t="s">
        <v>31</v>
      </c>
      <c r="AJ5" s="32" t="s">
        <v>86</v>
      </c>
      <c r="AK5" s="32" t="s">
        <v>87</v>
      </c>
      <c r="AL5" s="32" t="s">
        <v>88</v>
      </c>
      <c r="AM5" s="32" t="s">
        <v>89</v>
      </c>
      <c r="AN5" s="32" t="s">
        <v>90</v>
      </c>
      <c r="AO5" s="32" t="s">
        <v>91</v>
      </c>
      <c r="AP5" s="32" t="s">
        <v>92</v>
      </c>
      <c r="AQ5" s="32" t="s">
        <v>93</v>
      </c>
      <c r="AR5" s="32" t="s">
        <v>94</v>
      </c>
      <c r="AS5" s="32" t="s">
        <v>95</v>
      </c>
      <c r="AT5" s="32" t="s">
        <v>96</v>
      </c>
      <c r="AU5" s="32" t="s">
        <v>86</v>
      </c>
      <c r="AV5" s="32" t="s">
        <v>87</v>
      </c>
      <c r="AW5" s="32" t="s">
        <v>88</v>
      </c>
      <c r="AX5" s="32" t="s">
        <v>89</v>
      </c>
      <c r="AY5" s="32" t="s">
        <v>90</v>
      </c>
      <c r="AZ5" s="32" t="s">
        <v>91</v>
      </c>
      <c r="BA5" s="32" t="s">
        <v>92</v>
      </c>
      <c r="BB5" s="32" t="s">
        <v>93</v>
      </c>
      <c r="BC5" s="32" t="s">
        <v>94</v>
      </c>
      <c r="BD5" s="32" t="s">
        <v>95</v>
      </c>
      <c r="BE5" s="32" t="s">
        <v>96</v>
      </c>
      <c r="BF5" s="32" t="s">
        <v>86</v>
      </c>
      <c r="BG5" s="32" t="s">
        <v>87</v>
      </c>
      <c r="BH5" s="32" t="s">
        <v>88</v>
      </c>
      <c r="BI5" s="32" t="s">
        <v>89</v>
      </c>
      <c r="BJ5" s="32" t="s">
        <v>90</v>
      </c>
      <c r="BK5" s="32" t="s">
        <v>91</v>
      </c>
      <c r="BL5" s="32" t="s">
        <v>92</v>
      </c>
      <c r="BM5" s="32" t="s">
        <v>93</v>
      </c>
      <c r="BN5" s="32" t="s">
        <v>94</v>
      </c>
      <c r="BO5" s="32" t="s">
        <v>95</v>
      </c>
      <c r="BP5" s="32" t="s">
        <v>96</v>
      </c>
      <c r="BQ5" s="32" t="s">
        <v>86</v>
      </c>
      <c r="BR5" s="32" t="s">
        <v>87</v>
      </c>
      <c r="BS5" s="32" t="s">
        <v>88</v>
      </c>
      <c r="BT5" s="32" t="s">
        <v>89</v>
      </c>
      <c r="BU5" s="32" t="s">
        <v>90</v>
      </c>
      <c r="BV5" s="32" t="s">
        <v>91</v>
      </c>
      <c r="BW5" s="32" t="s">
        <v>92</v>
      </c>
      <c r="BX5" s="32" t="s">
        <v>93</v>
      </c>
      <c r="BY5" s="32" t="s">
        <v>94</v>
      </c>
      <c r="BZ5" s="32" t="s">
        <v>95</v>
      </c>
      <c r="CA5" s="32" t="s">
        <v>96</v>
      </c>
      <c r="CB5" s="32" t="s">
        <v>86</v>
      </c>
      <c r="CC5" s="32" t="s">
        <v>87</v>
      </c>
      <c r="CD5" s="32" t="s">
        <v>88</v>
      </c>
      <c r="CE5" s="32" t="s">
        <v>89</v>
      </c>
      <c r="CF5" s="32" t="s">
        <v>90</v>
      </c>
      <c r="CG5" s="32" t="s">
        <v>91</v>
      </c>
      <c r="CH5" s="32" t="s">
        <v>92</v>
      </c>
      <c r="CI5" s="32" t="s">
        <v>93</v>
      </c>
      <c r="CJ5" s="32" t="s">
        <v>94</v>
      </c>
      <c r="CK5" s="32" t="s">
        <v>95</v>
      </c>
      <c r="CL5" s="32" t="s">
        <v>96</v>
      </c>
      <c r="CM5" s="32" t="s">
        <v>86</v>
      </c>
      <c r="CN5" s="32" t="s">
        <v>87</v>
      </c>
      <c r="CO5" s="32" t="s">
        <v>88</v>
      </c>
      <c r="CP5" s="32" t="s">
        <v>89</v>
      </c>
      <c r="CQ5" s="32" t="s">
        <v>90</v>
      </c>
      <c r="CR5" s="32" t="s">
        <v>91</v>
      </c>
      <c r="CS5" s="32" t="s">
        <v>92</v>
      </c>
      <c r="CT5" s="32" t="s">
        <v>93</v>
      </c>
      <c r="CU5" s="32" t="s">
        <v>94</v>
      </c>
      <c r="CV5" s="32" t="s">
        <v>95</v>
      </c>
      <c r="CW5" s="32" t="s">
        <v>96</v>
      </c>
      <c r="CX5" s="32" t="s">
        <v>86</v>
      </c>
      <c r="CY5" s="32" t="s">
        <v>87</v>
      </c>
      <c r="CZ5" s="32" t="s">
        <v>88</v>
      </c>
      <c r="DA5" s="32" t="s">
        <v>89</v>
      </c>
      <c r="DB5" s="32" t="s">
        <v>90</v>
      </c>
      <c r="DC5" s="32" t="s">
        <v>91</v>
      </c>
      <c r="DD5" s="32" t="s">
        <v>92</v>
      </c>
      <c r="DE5" s="32" t="s">
        <v>93</v>
      </c>
      <c r="DF5" s="32" t="s">
        <v>94</v>
      </c>
      <c r="DG5" s="32" t="s">
        <v>95</v>
      </c>
      <c r="DH5" s="32" t="s">
        <v>96</v>
      </c>
      <c r="DI5" s="32" t="s">
        <v>86</v>
      </c>
      <c r="DJ5" s="32" t="s">
        <v>87</v>
      </c>
      <c r="DK5" s="32" t="s">
        <v>88</v>
      </c>
      <c r="DL5" s="32" t="s">
        <v>89</v>
      </c>
      <c r="DM5" s="32" t="s">
        <v>90</v>
      </c>
      <c r="DN5" s="32" t="s">
        <v>91</v>
      </c>
      <c r="DO5" s="32" t="s">
        <v>92</v>
      </c>
      <c r="DP5" s="32" t="s">
        <v>93</v>
      </c>
      <c r="DQ5" s="32" t="s">
        <v>94</v>
      </c>
      <c r="DR5" s="32" t="s">
        <v>95</v>
      </c>
      <c r="DS5" s="32" t="s">
        <v>96</v>
      </c>
      <c r="DT5" s="32" t="s">
        <v>86</v>
      </c>
      <c r="DU5" s="32" t="s">
        <v>87</v>
      </c>
      <c r="DV5" s="32" t="s">
        <v>88</v>
      </c>
      <c r="DW5" s="32" t="s">
        <v>89</v>
      </c>
      <c r="DX5" s="32" t="s">
        <v>90</v>
      </c>
      <c r="DY5" s="32" t="s">
        <v>91</v>
      </c>
      <c r="DZ5" s="32" t="s">
        <v>92</v>
      </c>
      <c r="EA5" s="32" t="s">
        <v>93</v>
      </c>
      <c r="EB5" s="32" t="s">
        <v>94</v>
      </c>
      <c r="EC5" s="32" t="s">
        <v>95</v>
      </c>
      <c r="ED5" s="32" t="s">
        <v>96</v>
      </c>
      <c r="EE5" s="32" t="s">
        <v>86</v>
      </c>
      <c r="EF5" s="32" t="s">
        <v>87</v>
      </c>
      <c r="EG5" s="32" t="s">
        <v>88</v>
      </c>
      <c r="EH5" s="32" t="s">
        <v>89</v>
      </c>
      <c r="EI5" s="32" t="s">
        <v>90</v>
      </c>
      <c r="EJ5" s="32" t="s">
        <v>91</v>
      </c>
      <c r="EK5" s="32" t="s">
        <v>92</v>
      </c>
      <c r="EL5" s="32" t="s">
        <v>93</v>
      </c>
      <c r="EM5" s="32" t="s">
        <v>94</v>
      </c>
      <c r="EN5" s="32" t="s">
        <v>95</v>
      </c>
      <c r="EO5" s="32" t="s">
        <v>96</v>
      </c>
    </row>
    <row r="6" spans="1:145" s="36" customFormat="1" x14ac:dyDescent="0.2">
      <c r="A6" s="28" t="s">
        <v>97</v>
      </c>
      <c r="B6" s="33">
        <f>B7</f>
        <v>2020</v>
      </c>
      <c r="C6" s="33">
        <f t="shared" ref="C6:X6" si="3">C7</f>
        <v>245615</v>
      </c>
      <c r="D6" s="33">
        <f t="shared" si="3"/>
        <v>47</v>
      </c>
      <c r="E6" s="33">
        <f t="shared" si="3"/>
        <v>17</v>
      </c>
      <c r="F6" s="33">
        <f t="shared" si="3"/>
        <v>4</v>
      </c>
      <c r="G6" s="33">
        <f t="shared" si="3"/>
        <v>0</v>
      </c>
      <c r="H6" s="33" t="str">
        <f t="shared" si="3"/>
        <v>三重県　御浜町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特定環境保全公共下水道</v>
      </c>
      <c r="L6" s="33" t="str">
        <f t="shared" si="3"/>
        <v>D2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26.83</v>
      </c>
      <c r="Q6" s="34">
        <f t="shared" si="3"/>
        <v>108.06</v>
      </c>
      <c r="R6" s="34">
        <f t="shared" si="3"/>
        <v>2970</v>
      </c>
      <c r="S6" s="34">
        <f t="shared" si="3"/>
        <v>8355</v>
      </c>
      <c r="T6" s="34">
        <f t="shared" si="3"/>
        <v>88.13</v>
      </c>
      <c r="U6" s="34">
        <f t="shared" si="3"/>
        <v>94.8</v>
      </c>
      <c r="V6" s="34">
        <f t="shared" si="3"/>
        <v>2221</v>
      </c>
      <c r="W6" s="34">
        <f t="shared" si="3"/>
        <v>0.92</v>
      </c>
      <c r="X6" s="34">
        <f t="shared" si="3"/>
        <v>2414.13</v>
      </c>
      <c r="Y6" s="35">
        <f>IF(Y7="",NA(),Y7)</f>
        <v>97.02</v>
      </c>
      <c r="Z6" s="35">
        <f t="shared" ref="Z6:AH6" si="4">IF(Z7="",NA(),Z7)</f>
        <v>113.06</v>
      </c>
      <c r="AA6" s="35">
        <f t="shared" si="4"/>
        <v>94.77</v>
      </c>
      <c r="AB6" s="35">
        <f t="shared" si="4"/>
        <v>94.26</v>
      </c>
      <c r="AC6" s="35">
        <f t="shared" si="4"/>
        <v>96.79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52.82</v>
      </c>
      <c r="BG6" s="35">
        <f t="shared" ref="BG6:BO6" si="7">IF(BG7="",NA(),BG7)</f>
        <v>15.9</v>
      </c>
      <c r="BH6" s="35">
        <f t="shared" si="7"/>
        <v>102.24</v>
      </c>
      <c r="BI6" s="35">
        <f t="shared" si="7"/>
        <v>30.07</v>
      </c>
      <c r="BJ6" s="35">
        <f t="shared" si="7"/>
        <v>29.73</v>
      </c>
      <c r="BK6" s="35">
        <f t="shared" si="7"/>
        <v>1298.9100000000001</v>
      </c>
      <c r="BL6" s="35">
        <f t="shared" si="7"/>
        <v>1243.71</v>
      </c>
      <c r="BM6" s="35">
        <f t="shared" si="7"/>
        <v>1194.1500000000001</v>
      </c>
      <c r="BN6" s="35">
        <f t="shared" si="7"/>
        <v>1206.79</v>
      </c>
      <c r="BO6" s="35">
        <f t="shared" si="7"/>
        <v>1258.43</v>
      </c>
      <c r="BP6" s="34" t="str">
        <f>IF(BP7="","",IF(BP7="-","【-】","【"&amp;SUBSTITUTE(TEXT(BP7,"#,##0.00"),"-","△")&amp;"】"))</f>
        <v>【1,260.21】</v>
      </c>
      <c r="BQ6" s="35">
        <f>IF(BQ7="",NA(),BQ7)</f>
        <v>89.24</v>
      </c>
      <c r="BR6" s="35">
        <f t="shared" ref="BR6:BZ6" si="8">IF(BR7="",NA(),BR7)</f>
        <v>92.98</v>
      </c>
      <c r="BS6" s="35">
        <f t="shared" si="8"/>
        <v>61.67</v>
      </c>
      <c r="BT6" s="35">
        <f t="shared" si="8"/>
        <v>79.17</v>
      </c>
      <c r="BU6" s="35">
        <f t="shared" si="8"/>
        <v>86.07</v>
      </c>
      <c r="BV6" s="35">
        <f t="shared" si="8"/>
        <v>69.87</v>
      </c>
      <c r="BW6" s="35">
        <f t="shared" si="8"/>
        <v>74.3</v>
      </c>
      <c r="BX6" s="35">
        <f t="shared" si="8"/>
        <v>72.260000000000005</v>
      </c>
      <c r="BY6" s="35">
        <f t="shared" si="8"/>
        <v>71.84</v>
      </c>
      <c r="BZ6" s="35">
        <f t="shared" si="8"/>
        <v>73.36</v>
      </c>
      <c r="CA6" s="34" t="str">
        <f>IF(CA7="","",IF(CA7="-","【-】","【"&amp;SUBSTITUTE(TEXT(CA7,"#,##0.00"),"-","△")&amp;"】"))</f>
        <v>【75.29】</v>
      </c>
      <c r="CB6" s="35">
        <f>IF(CB7="",NA(),CB7)</f>
        <v>184.38</v>
      </c>
      <c r="CC6" s="35">
        <f t="shared" ref="CC6:CK6" si="9">IF(CC7="",NA(),CC7)</f>
        <v>176.5</v>
      </c>
      <c r="CD6" s="35">
        <f t="shared" si="9"/>
        <v>268.24</v>
      </c>
      <c r="CE6" s="35">
        <f t="shared" si="9"/>
        <v>210.09</v>
      </c>
      <c r="CF6" s="35">
        <f t="shared" si="9"/>
        <v>196.16</v>
      </c>
      <c r="CG6" s="35">
        <f t="shared" si="9"/>
        <v>234.96</v>
      </c>
      <c r="CH6" s="35">
        <f t="shared" si="9"/>
        <v>221.81</v>
      </c>
      <c r="CI6" s="35">
        <f t="shared" si="9"/>
        <v>230.02</v>
      </c>
      <c r="CJ6" s="35">
        <f t="shared" si="9"/>
        <v>228.47</v>
      </c>
      <c r="CK6" s="35">
        <f t="shared" si="9"/>
        <v>224.88</v>
      </c>
      <c r="CL6" s="34" t="str">
        <f>IF(CL7="","",IF(CL7="-","【-】","【"&amp;SUBSTITUTE(TEXT(CL7,"#,##0.00"),"-","△")&amp;"】"))</f>
        <v>【215.41】</v>
      </c>
      <c r="CM6" s="35">
        <f>IF(CM7="",NA(),CM7)</f>
        <v>36.78</v>
      </c>
      <c r="CN6" s="35">
        <f t="shared" ref="CN6:CV6" si="10">IF(CN7="",NA(),CN7)</f>
        <v>36.89</v>
      </c>
      <c r="CO6" s="35">
        <f t="shared" si="10"/>
        <v>36.61</v>
      </c>
      <c r="CP6" s="35">
        <f t="shared" si="10"/>
        <v>35.5</v>
      </c>
      <c r="CQ6" s="35">
        <f t="shared" si="10"/>
        <v>35.11</v>
      </c>
      <c r="CR6" s="35">
        <f t="shared" si="10"/>
        <v>42.9</v>
      </c>
      <c r="CS6" s="35">
        <f t="shared" si="10"/>
        <v>43.36</v>
      </c>
      <c r="CT6" s="35">
        <f t="shared" si="10"/>
        <v>42.56</v>
      </c>
      <c r="CU6" s="35">
        <f t="shared" si="10"/>
        <v>42.47</v>
      </c>
      <c r="CV6" s="35">
        <f t="shared" si="10"/>
        <v>42.4</v>
      </c>
      <c r="CW6" s="34" t="str">
        <f>IF(CW7="","",IF(CW7="-","【-】","【"&amp;SUBSTITUTE(TEXT(CW7,"#,##0.00"),"-","△")&amp;"】"))</f>
        <v>【42.90】</v>
      </c>
      <c r="CX6" s="35">
        <f>IF(CX7="",NA(),CX7)</f>
        <v>83.86</v>
      </c>
      <c r="CY6" s="35">
        <f t="shared" ref="CY6:DG6" si="11">IF(CY7="",NA(),CY7)</f>
        <v>85.6</v>
      </c>
      <c r="CZ6" s="35">
        <f t="shared" si="11"/>
        <v>87.9</v>
      </c>
      <c r="DA6" s="35">
        <f t="shared" si="11"/>
        <v>90.22</v>
      </c>
      <c r="DB6" s="35">
        <f t="shared" si="11"/>
        <v>90.77</v>
      </c>
      <c r="DC6" s="35">
        <f t="shared" si="11"/>
        <v>83.5</v>
      </c>
      <c r="DD6" s="35">
        <f t="shared" si="11"/>
        <v>83.06</v>
      </c>
      <c r="DE6" s="35">
        <f t="shared" si="11"/>
        <v>83.32</v>
      </c>
      <c r="DF6" s="35">
        <f t="shared" si="11"/>
        <v>83.75</v>
      </c>
      <c r="DG6" s="35">
        <f t="shared" si="11"/>
        <v>84.19</v>
      </c>
      <c r="DH6" s="34" t="str">
        <f>IF(DH7="","",IF(DH7="-","【-】","【"&amp;SUBSTITUTE(TEXT(DH7,"#,##0.00"),"-","△")&amp;"】"))</f>
        <v>【84.75】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0.09</v>
      </c>
      <c r="EK6" s="35">
        <f t="shared" si="14"/>
        <v>0.09</v>
      </c>
      <c r="EL6" s="35">
        <f t="shared" si="14"/>
        <v>0.13</v>
      </c>
      <c r="EM6" s="35">
        <f t="shared" si="14"/>
        <v>0.36</v>
      </c>
      <c r="EN6" s="35">
        <f t="shared" si="14"/>
        <v>0.39</v>
      </c>
      <c r="EO6" s="34" t="str">
        <f>IF(EO7="","",IF(EO7="-","【-】","【"&amp;SUBSTITUTE(TEXT(EO7,"#,##0.00"),"-","△")&amp;"】"))</f>
        <v>【0.30】</v>
      </c>
    </row>
    <row r="7" spans="1:145" s="36" customFormat="1" x14ac:dyDescent="0.2">
      <c r="A7" s="28"/>
      <c r="B7" s="37">
        <v>2020</v>
      </c>
      <c r="C7" s="37">
        <v>245615</v>
      </c>
      <c r="D7" s="37">
        <v>47</v>
      </c>
      <c r="E7" s="37">
        <v>17</v>
      </c>
      <c r="F7" s="37">
        <v>4</v>
      </c>
      <c r="G7" s="37">
        <v>0</v>
      </c>
      <c r="H7" s="37" t="s">
        <v>98</v>
      </c>
      <c r="I7" s="37" t="s">
        <v>99</v>
      </c>
      <c r="J7" s="37" t="s">
        <v>100</v>
      </c>
      <c r="K7" s="37" t="s">
        <v>101</v>
      </c>
      <c r="L7" s="37" t="s">
        <v>102</v>
      </c>
      <c r="M7" s="37" t="s">
        <v>103</v>
      </c>
      <c r="N7" s="38" t="s">
        <v>104</v>
      </c>
      <c r="O7" s="38" t="s">
        <v>105</v>
      </c>
      <c r="P7" s="38">
        <v>26.83</v>
      </c>
      <c r="Q7" s="38">
        <v>108.06</v>
      </c>
      <c r="R7" s="38">
        <v>2970</v>
      </c>
      <c r="S7" s="38">
        <v>8355</v>
      </c>
      <c r="T7" s="38">
        <v>88.13</v>
      </c>
      <c r="U7" s="38">
        <v>94.8</v>
      </c>
      <c r="V7" s="38">
        <v>2221</v>
      </c>
      <c r="W7" s="38">
        <v>0.92</v>
      </c>
      <c r="X7" s="38">
        <v>2414.13</v>
      </c>
      <c r="Y7" s="38">
        <v>97.02</v>
      </c>
      <c r="Z7" s="38">
        <v>113.06</v>
      </c>
      <c r="AA7" s="38">
        <v>94.77</v>
      </c>
      <c r="AB7" s="38">
        <v>94.26</v>
      </c>
      <c r="AC7" s="38">
        <v>96.79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52.82</v>
      </c>
      <c r="BG7" s="38">
        <v>15.9</v>
      </c>
      <c r="BH7" s="38">
        <v>102.24</v>
      </c>
      <c r="BI7" s="38">
        <v>30.07</v>
      </c>
      <c r="BJ7" s="38">
        <v>29.73</v>
      </c>
      <c r="BK7" s="38">
        <v>1298.9100000000001</v>
      </c>
      <c r="BL7" s="38">
        <v>1243.71</v>
      </c>
      <c r="BM7" s="38">
        <v>1194.1500000000001</v>
      </c>
      <c r="BN7" s="38">
        <v>1206.79</v>
      </c>
      <c r="BO7" s="38">
        <v>1258.43</v>
      </c>
      <c r="BP7" s="38">
        <v>1260.21</v>
      </c>
      <c r="BQ7" s="38">
        <v>89.24</v>
      </c>
      <c r="BR7" s="38">
        <v>92.98</v>
      </c>
      <c r="BS7" s="38">
        <v>61.67</v>
      </c>
      <c r="BT7" s="38">
        <v>79.17</v>
      </c>
      <c r="BU7" s="38">
        <v>86.07</v>
      </c>
      <c r="BV7" s="38">
        <v>69.87</v>
      </c>
      <c r="BW7" s="38">
        <v>74.3</v>
      </c>
      <c r="BX7" s="38">
        <v>72.260000000000005</v>
      </c>
      <c r="BY7" s="38">
        <v>71.84</v>
      </c>
      <c r="BZ7" s="38">
        <v>73.36</v>
      </c>
      <c r="CA7" s="38">
        <v>75.290000000000006</v>
      </c>
      <c r="CB7" s="38">
        <v>184.38</v>
      </c>
      <c r="CC7" s="38">
        <v>176.5</v>
      </c>
      <c r="CD7" s="38">
        <v>268.24</v>
      </c>
      <c r="CE7" s="38">
        <v>210.09</v>
      </c>
      <c r="CF7" s="38">
        <v>196.16</v>
      </c>
      <c r="CG7" s="38">
        <v>234.96</v>
      </c>
      <c r="CH7" s="38">
        <v>221.81</v>
      </c>
      <c r="CI7" s="38">
        <v>230.02</v>
      </c>
      <c r="CJ7" s="38">
        <v>228.47</v>
      </c>
      <c r="CK7" s="38">
        <v>224.88</v>
      </c>
      <c r="CL7" s="38">
        <v>215.41</v>
      </c>
      <c r="CM7" s="38">
        <v>36.78</v>
      </c>
      <c r="CN7" s="38">
        <v>36.89</v>
      </c>
      <c r="CO7" s="38">
        <v>36.61</v>
      </c>
      <c r="CP7" s="38">
        <v>35.5</v>
      </c>
      <c r="CQ7" s="38">
        <v>35.11</v>
      </c>
      <c r="CR7" s="38">
        <v>42.9</v>
      </c>
      <c r="CS7" s="38">
        <v>43.36</v>
      </c>
      <c r="CT7" s="38">
        <v>42.56</v>
      </c>
      <c r="CU7" s="38">
        <v>42.47</v>
      </c>
      <c r="CV7" s="38">
        <v>42.4</v>
      </c>
      <c r="CW7" s="38">
        <v>42.9</v>
      </c>
      <c r="CX7" s="38">
        <v>83.86</v>
      </c>
      <c r="CY7" s="38">
        <v>85.6</v>
      </c>
      <c r="CZ7" s="38">
        <v>87.9</v>
      </c>
      <c r="DA7" s="38">
        <v>90.22</v>
      </c>
      <c r="DB7" s="38">
        <v>90.77</v>
      </c>
      <c r="DC7" s="38">
        <v>83.5</v>
      </c>
      <c r="DD7" s="38">
        <v>83.06</v>
      </c>
      <c r="DE7" s="38">
        <v>83.32</v>
      </c>
      <c r="DF7" s="38">
        <v>83.75</v>
      </c>
      <c r="DG7" s="38">
        <v>84.19</v>
      </c>
      <c r="DH7" s="38">
        <v>84.75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0.09</v>
      </c>
      <c r="EK7" s="38">
        <v>0.09</v>
      </c>
      <c r="EL7" s="38">
        <v>0.13</v>
      </c>
      <c r="EM7" s="38">
        <v>0.36</v>
      </c>
      <c r="EN7" s="38">
        <v>0.39</v>
      </c>
      <c r="EO7" s="38">
        <v>0.3</v>
      </c>
    </row>
    <row r="8" spans="1:145" x14ac:dyDescent="0.2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2">
      <c r="A9" s="40"/>
      <c r="B9" s="40" t="s">
        <v>106</v>
      </c>
      <c r="C9" s="40" t="s">
        <v>107</v>
      </c>
      <c r="D9" s="40" t="s">
        <v>108</v>
      </c>
      <c r="E9" s="40" t="s">
        <v>109</v>
      </c>
      <c r="F9" s="40" t="s">
        <v>110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2">
      <c r="A10" s="40" t="s">
        <v>48</v>
      </c>
      <c r="B10" s="41">
        <f t="shared" ref="B10:D10" si="15">DATEVALUE($B7+12-B11&amp;"/1/"&amp;B12)</f>
        <v>46753</v>
      </c>
      <c r="C10" s="41">
        <f t="shared" si="15"/>
        <v>47119</v>
      </c>
      <c r="D10" s="41">
        <f t="shared" si="15"/>
        <v>47484</v>
      </c>
      <c r="E10" s="42">
        <f>DATEVALUE($B7+12-E11&amp;"/1/"&amp;E12)</f>
        <v>47849</v>
      </c>
      <c r="F10" s="42">
        <f>DATEVALUE($B7+12-F11&amp;"/1/"&amp;F12)</f>
        <v>48215</v>
      </c>
    </row>
    <row r="11" spans="1:145" x14ac:dyDescent="0.2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2">
      <c r="B12">
        <v>1</v>
      </c>
      <c r="C12">
        <v>1</v>
      </c>
      <c r="D12">
        <v>1</v>
      </c>
      <c r="E12">
        <v>1</v>
      </c>
      <c r="F12">
        <v>2</v>
      </c>
      <c r="G12" t="s">
        <v>112</v>
      </c>
    </row>
    <row r="13" spans="1:145" x14ac:dyDescent="0.2">
      <c r="B13" t="s">
        <v>113</v>
      </c>
      <c r="C13" t="s">
        <v>113</v>
      </c>
      <c r="D13" t="s">
        <v>114</v>
      </c>
      <c r="E13" t="s">
        <v>115</v>
      </c>
      <c r="F13" t="s">
        <v>115</v>
      </c>
      <c r="G13" t="s">
        <v>116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西　栄二</cp:lastModifiedBy>
  <cp:lastPrinted>2022-01-31T02:12:56Z</cp:lastPrinted>
  <dcterms:created xsi:type="dcterms:W3CDTF">2021-12-03T07:51:38Z</dcterms:created>
  <dcterms:modified xsi:type="dcterms:W3CDTF">2022-01-31T02:21:02Z</dcterms:modified>
  <cp:category/>
</cp:coreProperties>
</file>