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140321\課共有\令和３年度\■ニューノーマル産業推進PT\協力金（飲食店）G\★201_コロナ時短要請協力金\0512-\03_ホームページ\0810_【1～3期】特例受付公開\掲載資料\１期\"/>
    </mc:Choice>
  </mc:AlternateContent>
  <bookViews>
    <workbookView xWindow="0" yWindow="0" windowWidth="20490" windowHeight="7920"/>
  </bookViews>
  <sheets>
    <sheet name="売上高方式" sheetId="1" r:id="rId1"/>
    <sheet name="売上高減少額方式" sheetId="2" r:id="rId2"/>
    <sheet name="新規開業店特例" sheetId="3" r:id="rId3"/>
  </sheets>
  <definedNames>
    <definedName name="_xlnm.Print_Area" localSheetId="2">新規開業店特例!$A$1:$Q$39</definedName>
    <definedName name="_xlnm.Print_Area" localSheetId="1">売上高減少額方式!$A$1:$S$51</definedName>
    <definedName name="_xlnm.Print_Area" localSheetId="0">売上高方式!$A$1:$Q$44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3" l="1"/>
  <c r="O22" i="2"/>
  <c r="J26" i="2" s="1"/>
  <c r="O17" i="2"/>
  <c r="E26" i="2" s="1"/>
  <c r="N27" i="1"/>
  <c r="M18" i="1"/>
  <c r="N15" i="3" l="1"/>
  <c r="N18" i="3" s="1"/>
  <c r="O18" i="3" s="1"/>
  <c r="O26" i="2"/>
  <c r="N34" i="3"/>
  <c r="O34" i="3" s="1"/>
  <c r="D31" i="1"/>
  <c r="N31" i="1" s="1"/>
  <c r="N34" i="1" l="1"/>
  <c r="O34" i="1" s="1"/>
  <c r="D23" i="3"/>
  <c r="E30" i="2"/>
  <c r="O30" i="2" s="1"/>
  <c r="O33" i="2" s="1"/>
  <c r="E39" i="2"/>
  <c r="O39" i="2" s="1"/>
  <c r="E42" i="2" s="1"/>
  <c r="D39" i="1" l="1"/>
  <c r="E39" i="1" s="1"/>
  <c r="N23" i="3"/>
  <c r="O23" i="3" s="1"/>
  <c r="E23" i="3"/>
  <c r="F42" i="2" l="1"/>
  <c r="P33" i="2"/>
  <c r="P39" i="2"/>
  <c r="N39" i="1"/>
  <c r="O39" i="1" s="1"/>
  <c r="E46" i="2" l="1"/>
  <c r="F46" i="2" s="1"/>
  <c r="O46" i="2" l="1"/>
  <c r="P46" i="2" s="1"/>
</calcChain>
</file>

<file path=xl/comments1.xml><?xml version="1.0" encoding="utf-8"?>
<comments xmlns="http://schemas.openxmlformats.org/spreadsheetml/2006/main">
  <authors>
    <author>mieken</author>
  </authors>
  <commentList>
    <comment ref="K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時短営業に協力いただいた日数を記入してください。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4/26～　14日　4/28～　16日
4/27～　15日</t>
        </r>
      </text>
    </comment>
    <comment ref="N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下限額25,000以下の場合は25,000、上限額75,000以上の場合75,000と自動表示されます
</t>
        </r>
      </text>
    </comment>
    <comment ref="I3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時短営業に協力いただいた日数を記入してください。
4/26～　16日　4/28～　14日
4/27～　15日</t>
        </r>
      </text>
    </comment>
  </commentList>
</comments>
</file>

<file path=xl/comments2.xml><?xml version="1.0" encoding="utf-8"?>
<comments xmlns="http://schemas.openxmlformats.org/spreadsheetml/2006/main">
  <authors>
    <author>mieken</author>
  </authors>
  <commentList>
    <comment ref="L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</commentList>
</comments>
</file>

<file path=xl/comments3.xml><?xml version="1.0" encoding="utf-8"?>
<comments xmlns="http://schemas.openxmlformats.org/spreadsheetml/2006/main">
  <authors>
    <author>mieken</author>
  </authors>
  <commentList>
    <comment ref="K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N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</t>
        </r>
        <r>
          <rPr>
            <sz val="9"/>
            <color indexed="81"/>
            <rFont val="MS P ゴシック"/>
            <family val="3"/>
            <charset val="128"/>
          </rPr>
          <t xml:space="preserve">
2万5千円に満たない場合、自動的に2万5千円と入力されます。
</t>
        </r>
      </text>
    </comment>
  </commentList>
</comments>
</file>

<file path=xl/sharedStrings.xml><?xml version="1.0" encoding="utf-8"?>
<sst xmlns="http://schemas.openxmlformats.org/spreadsheetml/2006/main" count="200" uniqueCount="89">
  <si>
    <t>店舗名</t>
    <rPh sb="0" eb="3">
      <t>テンポメイ</t>
    </rPh>
    <phoneticPr fontId="2"/>
  </si>
  <si>
    <t>※店舗ごとに作成し、当該店舗の支給額を支給申請書に転記してください。</t>
    <rPh sb="1" eb="3">
      <t>テンポ</t>
    </rPh>
    <rPh sb="6" eb="8">
      <t>サクセイ</t>
    </rPh>
    <rPh sb="10" eb="14">
      <t>トウガイテンポ</t>
    </rPh>
    <rPh sb="15" eb="18">
      <t>シキュウガク</t>
    </rPh>
    <rPh sb="19" eb="24">
      <t>シキュウシンセイショ</t>
    </rPh>
    <rPh sb="25" eb="27">
      <t>テンキ</t>
    </rPh>
    <phoneticPr fontId="2"/>
  </si>
  <si>
    <t>店舗ごとの協力金支給申請額計算書</t>
    <rPh sb="0" eb="2">
      <t>テンポ</t>
    </rPh>
    <rPh sb="5" eb="16">
      <t>キョウリョクキンシキュウシンセイガクケイサンショ</t>
    </rPh>
    <phoneticPr fontId="2"/>
  </si>
  <si>
    <t>【売上高方式】</t>
    <rPh sb="1" eb="6">
      <t>ウリアゲダカホウシキ</t>
    </rPh>
    <phoneticPr fontId="2"/>
  </si>
  <si>
    <t>中小企業ですか？</t>
    <rPh sb="0" eb="4">
      <t>チュウショウキギョウ</t>
    </rPh>
    <phoneticPr fontId="2"/>
  </si>
  <si>
    <t>令和元年又は令和２年４月の売上高</t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3" eb="16">
      <t>ウリアゲダカ</t>
    </rPh>
    <phoneticPr fontId="2"/>
  </si>
  <si>
    <t>①</t>
    <phoneticPr fontId="2"/>
  </si>
  <si>
    <t>円</t>
    <rPh sb="0" eb="1">
      <t>エン</t>
    </rPh>
    <phoneticPr fontId="2"/>
  </si>
  <si>
    <t>＋</t>
    <phoneticPr fontId="2"/>
  </si>
  <si>
    <t>令和元年又は令和２年5月の売上高</t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3" eb="16">
      <t>ウリアゲダカ</t>
    </rPh>
    <phoneticPr fontId="2"/>
  </si>
  <si>
    <t>②</t>
    <phoneticPr fontId="2"/>
  </si>
  <si>
    <t>＝</t>
    <phoneticPr fontId="2"/>
  </si>
  <si>
    <t>令和元年又は令和2年4～5月の売上高</t>
    <rPh sb="0" eb="2">
      <t>レイワ</t>
    </rPh>
    <rPh sb="2" eb="5">
      <t>ガンネンマタ</t>
    </rPh>
    <rPh sb="6" eb="8">
      <t>レイワ</t>
    </rPh>
    <rPh sb="9" eb="10">
      <t>ネン</t>
    </rPh>
    <rPh sb="13" eb="14">
      <t>ガツ</t>
    </rPh>
    <rPh sb="15" eb="18">
      <t>ウリアゲダカ</t>
    </rPh>
    <phoneticPr fontId="2"/>
  </si>
  <si>
    <t>③</t>
    <phoneticPr fontId="2"/>
  </si>
  <si>
    <t>日　　×　　　0.3</t>
    <rPh sb="0" eb="1">
      <t>ニチ</t>
    </rPh>
    <phoneticPr fontId="2"/>
  </si>
  <si>
    <t>令和元年又は令和2年4～5月の１日当たりの売上単価</t>
    <rPh sb="0" eb="2">
      <t>レイワ</t>
    </rPh>
    <rPh sb="2" eb="5">
      <t>ガンネンマタ</t>
    </rPh>
    <rPh sb="6" eb="8">
      <t>レイワ</t>
    </rPh>
    <rPh sb="9" eb="10">
      <t>ネン</t>
    </rPh>
    <rPh sb="13" eb="14">
      <t>ガツ</t>
    </rPh>
    <rPh sb="16" eb="17">
      <t>ニチ</t>
    </rPh>
    <rPh sb="17" eb="18">
      <t>ア</t>
    </rPh>
    <rPh sb="21" eb="23">
      <t>ウリアゲ</t>
    </rPh>
    <rPh sb="23" eb="25">
      <t>タンカ</t>
    </rPh>
    <phoneticPr fontId="2"/>
  </si>
  <si>
    <t>⑤</t>
    <phoneticPr fontId="2"/>
  </si>
  <si>
    <t>×</t>
    <phoneticPr fontId="2"/>
  </si>
  <si>
    <t>⑥</t>
    <phoneticPr fontId="2"/>
  </si>
  <si>
    <t>日</t>
    <rPh sb="0" eb="1">
      <t>ニチ</t>
    </rPh>
    <phoneticPr fontId="2"/>
  </si>
  <si>
    <t>当該店舗の支給額</t>
    <rPh sb="0" eb="4">
      <t>トウガイテンポ</t>
    </rPh>
    <rPh sb="5" eb="8">
      <t>シキュウガク</t>
    </rPh>
    <phoneticPr fontId="2"/>
  </si>
  <si>
    <t>＝</t>
    <phoneticPr fontId="2"/>
  </si>
  <si>
    <t>25,000円×</t>
    <rPh sb="6" eb="7">
      <t>エン</t>
    </rPh>
    <phoneticPr fontId="2"/>
  </si>
  <si>
    <t>時短協力日数</t>
    <rPh sb="0" eb="6">
      <t>ジタンキョウリョクニッスウ</t>
    </rPh>
    <phoneticPr fontId="2"/>
  </si>
  <si>
    <t>÷</t>
    <phoneticPr fontId="2"/>
  </si>
  <si>
    <t>⑦</t>
    <phoneticPr fontId="2"/>
  </si>
  <si>
    <t>※　中小企業は、飲食業については資本金の額又は出資の総額が５，０００万円以下の会社又は常時使用する従業員の数が５０人以下の会社及び個人。ただし、カラオケなどのサービス業については、資本金の額又は出資の総額が　５，０００万円以下の会社又は常時使用する従業員の数が１００人以下の会社及び個人。</t>
    <rPh sb="2" eb="6">
      <t>チュウショウキギョウ</t>
    </rPh>
    <rPh sb="8" eb="11">
      <t>インショクギョウ</t>
    </rPh>
    <rPh sb="16" eb="19">
      <t>シホンキン</t>
    </rPh>
    <rPh sb="20" eb="21">
      <t>ガク</t>
    </rPh>
    <rPh sb="21" eb="22">
      <t>マタ</t>
    </rPh>
    <rPh sb="23" eb="25">
      <t>シュッシ</t>
    </rPh>
    <rPh sb="26" eb="28">
      <t>ソウガク</t>
    </rPh>
    <rPh sb="34" eb="38">
      <t>マンエンイカ</t>
    </rPh>
    <rPh sb="39" eb="42">
      <t>カイシャマタ</t>
    </rPh>
    <rPh sb="43" eb="47">
      <t>ジョウジシヨウ</t>
    </rPh>
    <rPh sb="49" eb="52">
      <t>ジュウギョウイン</t>
    </rPh>
    <rPh sb="94" eb="95">
      <t>ガク</t>
    </rPh>
    <rPh sb="95" eb="96">
      <t>マタ</t>
    </rPh>
    <phoneticPr fontId="2"/>
  </si>
  <si>
    <t>上記内容で申請します</t>
    <rPh sb="0" eb="4">
      <t>ジョウキナイヨウ</t>
    </rPh>
    <rPh sb="5" eb="7">
      <t>シンセイ</t>
    </rPh>
    <phoneticPr fontId="2"/>
  </si>
  <si>
    <t>支給額の計算が必要です。以下を記入して支給額を確定してください。</t>
    <rPh sb="0" eb="3">
      <t>シキュウガク</t>
    </rPh>
    <rPh sb="4" eb="6">
      <t>ケイサン</t>
    </rPh>
    <rPh sb="7" eb="9">
      <t>ヒツヨウ</t>
    </rPh>
    <rPh sb="12" eb="14">
      <t>イカ</t>
    </rPh>
    <rPh sb="15" eb="17">
      <t>キニュウ</t>
    </rPh>
    <rPh sb="19" eb="22">
      <t>シキュウガク</t>
    </rPh>
    <rPh sb="23" eb="25">
      <t>カクテイ</t>
    </rPh>
    <phoneticPr fontId="2"/>
  </si>
  <si>
    <t>□</t>
    <phoneticPr fontId="2"/>
  </si>
  <si>
    <t>　　　はい</t>
    <phoneticPr fontId="2"/>
  </si>
  <si>
    <t>　　　　いいえ</t>
    <phoneticPr fontId="2"/>
  </si>
  <si>
    <t>【上限7.5万円】</t>
    <rPh sb="1" eb="3">
      <t>ジョウゲン</t>
    </rPh>
    <rPh sb="6" eb="8">
      <t>マンエン</t>
    </rPh>
    <phoneticPr fontId="2"/>
  </si>
  <si>
    <t xml:space="preserve">        千円単位切上</t>
    <rPh sb="8" eb="10">
      <t>センエン</t>
    </rPh>
    <rPh sb="10" eb="13">
      <t>タンイキ</t>
    </rPh>
    <rPh sb="13" eb="14">
      <t>ア</t>
    </rPh>
    <phoneticPr fontId="2"/>
  </si>
  <si>
    <t>令和元年又は令和２年いずれかの４～５月と比べて
令和３年の４～５月の売上高は減少していますか？</t>
    <rPh sb="0" eb="4">
      <t>レイワガンネン</t>
    </rPh>
    <rPh sb="4" eb="5">
      <t>マタ</t>
    </rPh>
    <rPh sb="6" eb="8">
      <t>レイワ</t>
    </rPh>
    <rPh sb="9" eb="10">
      <t>ネン</t>
    </rPh>
    <rPh sb="18" eb="19">
      <t>ガツ</t>
    </rPh>
    <rPh sb="20" eb="21">
      <t>クラ</t>
    </rPh>
    <rPh sb="24" eb="26">
      <t>レイワ</t>
    </rPh>
    <rPh sb="27" eb="28">
      <t>ネン</t>
    </rPh>
    <rPh sb="32" eb="33">
      <t>ツキ</t>
    </rPh>
    <rPh sb="34" eb="37">
      <t>ウリアゲダカ</t>
    </rPh>
    <rPh sb="38" eb="40">
      <t>ゲンショウ</t>
    </rPh>
    <phoneticPr fontId="2"/>
  </si>
  <si>
    <t>　　はい</t>
    <phoneticPr fontId="2"/>
  </si>
  <si>
    <t>※①と②は同一年度を記載してください。</t>
    <rPh sb="5" eb="9">
      <t>ドウイツネンド</t>
    </rPh>
    <rPh sb="10" eb="12">
      <t>キサイ</t>
    </rPh>
    <phoneticPr fontId="2"/>
  </si>
  <si>
    <t>令和３年４月の売上高</t>
    <rPh sb="0" eb="2">
      <t>レイワ</t>
    </rPh>
    <rPh sb="3" eb="4">
      <t>ネン</t>
    </rPh>
    <rPh sb="4" eb="5">
      <t>ガンネン</t>
    </rPh>
    <rPh sb="5" eb="6">
      <t>ガツ</t>
    </rPh>
    <rPh sb="7" eb="10">
      <t>ウリアゲダカ</t>
    </rPh>
    <phoneticPr fontId="2"/>
  </si>
  <si>
    <t>令和３年５月の売上高</t>
    <rPh sb="0" eb="2">
      <t>レイワ</t>
    </rPh>
    <rPh sb="3" eb="4">
      <t>ネン</t>
    </rPh>
    <rPh sb="5" eb="6">
      <t>ガツ</t>
    </rPh>
    <rPh sb="7" eb="10">
      <t>ウリアゲダカ</t>
    </rPh>
    <phoneticPr fontId="2"/>
  </si>
  <si>
    <t>④</t>
    <phoneticPr fontId="2"/>
  </si>
  <si>
    <t>⑤</t>
    <phoneticPr fontId="2"/>
  </si>
  <si>
    <t>⑥</t>
    <phoneticPr fontId="2"/>
  </si>
  <si>
    <t>③</t>
    <phoneticPr fontId="2"/>
  </si>
  <si>
    <t>－</t>
    <phoneticPr fontId="2"/>
  </si>
  <si>
    <t>⑥</t>
    <phoneticPr fontId="2"/>
  </si>
  <si>
    <t>⑦</t>
    <phoneticPr fontId="2"/>
  </si>
  <si>
    <t>⑦</t>
    <phoneticPr fontId="2"/>
  </si>
  <si>
    <t>⑨</t>
    <phoneticPr fontId="2"/>
  </si>
  <si>
    <t>日　　×　　　0.4</t>
    <rPh sb="0" eb="1">
      <t>ニチ</t>
    </rPh>
    <phoneticPr fontId="2"/>
  </si>
  <si>
    <t>令和3年から令和元年又は令和2年4～5月の売上高減少</t>
    <rPh sb="0" eb="2">
      <t>レイワ</t>
    </rPh>
    <rPh sb="3" eb="4">
      <t>ネン</t>
    </rPh>
    <rPh sb="6" eb="8">
      <t>レイワ</t>
    </rPh>
    <rPh sb="8" eb="10">
      <t>ガンネン</t>
    </rPh>
    <rPh sb="10" eb="11">
      <t>マタ</t>
    </rPh>
    <rPh sb="12" eb="14">
      <t>レイワ</t>
    </rPh>
    <rPh sb="15" eb="16">
      <t>ネン</t>
    </rPh>
    <rPh sb="16" eb="17">
      <t>ガンネン</t>
    </rPh>
    <rPh sb="19" eb="20">
      <t>ガツ</t>
    </rPh>
    <rPh sb="21" eb="24">
      <t>ウリアゲダカ</t>
    </rPh>
    <rPh sb="24" eb="26">
      <t>ゲンショウ</t>
    </rPh>
    <phoneticPr fontId="2"/>
  </si>
  <si>
    <t>令和元年又は令和2年4～5月の１日当たりの売上高減少単価</t>
    <rPh sb="0" eb="2">
      <t>レイワ</t>
    </rPh>
    <rPh sb="2" eb="5">
      <t>ガンネンマタ</t>
    </rPh>
    <rPh sb="6" eb="8">
      <t>レイワ</t>
    </rPh>
    <rPh sb="9" eb="10">
      <t>ネン</t>
    </rPh>
    <rPh sb="13" eb="14">
      <t>ガツ</t>
    </rPh>
    <rPh sb="16" eb="17">
      <t>ニチ</t>
    </rPh>
    <rPh sb="17" eb="18">
      <t>ア</t>
    </rPh>
    <rPh sb="21" eb="23">
      <t>ウリアゲ</t>
    </rPh>
    <rPh sb="23" eb="24">
      <t>タカ</t>
    </rPh>
    <rPh sb="24" eb="28">
      <t>ゲンショウタンカ</t>
    </rPh>
    <phoneticPr fontId="2"/>
  </si>
  <si>
    <t>【上限額】20万円又は令和元年若しくは令和2年4～5月の1日当たり売上高×0.3のいずれか低い額</t>
    <rPh sb="1" eb="4">
      <t>ジョウゲンガク</t>
    </rPh>
    <rPh sb="7" eb="9">
      <t>マンエン</t>
    </rPh>
    <rPh sb="9" eb="10">
      <t>マタ</t>
    </rPh>
    <rPh sb="11" eb="15">
      <t>レイワガンネン</t>
    </rPh>
    <rPh sb="15" eb="16">
      <t>モ</t>
    </rPh>
    <rPh sb="19" eb="21">
      <t>レイワ</t>
    </rPh>
    <rPh sb="22" eb="23">
      <t>ネン</t>
    </rPh>
    <rPh sb="26" eb="27">
      <t>ガツ</t>
    </rPh>
    <rPh sb="29" eb="31">
      <t>ニチア</t>
    </rPh>
    <rPh sb="33" eb="36">
      <t>ウリアゲダカ</t>
    </rPh>
    <rPh sb="45" eb="46">
      <t>ヒク</t>
    </rPh>
    <rPh sb="47" eb="48">
      <t>ガク</t>
    </rPh>
    <phoneticPr fontId="2"/>
  </si>
  <si>
    <t>令和元年又は令和2年4～5月の売上高計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0" eb="11">
      <t>ガンネン</t>
    </rPh>
    <rPh sb="13" eb="14">
      <t>ガツ</t>
    </rPh>
    <rPh sb="15" eb="18">
      <t>ウリアゲダカ</t>
    </rPh>
    <rPh sb="18" eb="19">
      <t>ケイ</t>
    </rPh>
    <phoneticPr fontId="2"/>
  </si>
  <si>
    <t>令和元年又は令和2年4～5月の１日当たりの売上高の3割</t>
    <rPh sb="0" eb="2">
      <t>レイワ</t>
    </rPh>
    <rPh sb="2" eb="5">
      <t>ガンネンマタ</t>
    </rPh>
    <rPh sb="6" eb="8">
      <t>レイワ</t>
    </rPh>
    <rPh sb="9" eb="10">
      <t>ネン</t>
    </rPh>
    <rPh sb="13" eb="14">
      <t>ガツ</t>
    </rPh>
    <rPh sb="16" eb="17">
      <t>ニチ</t>
    </rPh>
    <rPh sb="17" eb="18">
      <t>ア</t>
    </rPh>
    <rPh sb="21" eb="23">
      <t>ウリアゲ</t>
    </rPh>
    <rPh sb="23" eb="24">
      <t>タカ</t>
    </rPh>
    <rPh sb="26" eb="27">
      <t>ワリ</t>
    </rPh>
    <phoneticPr fontId="2"/>
  </si>
  <si>
    <t>⑪</t>
    <phoneticPr fontId="2"/>
  </si>
  <si>
    <t>⑩</t>
    <phoneticPr fontId="2"/>
  </si>
  <si>
    <t>⑫</t>
    <phoneticPr fontId="2"/>
  </si>
  <si>
    <t>20万円又は⑩のいずれか低い額</t>
    <rPh sb="2" eb="4">
      <t>マンエン</t>
    </rPh>
    <rPh sb="4" eb="5">
      <t>マタ</t>
    </rPh>
    <rPh sb="12" eb="13">
      <t>ヒク</t>
    </rPh>
    <rPh sb="14" eb="15">
      <t>ガク</t>
    </rPh>
    <phoneticPr fontId="2"/>
  </si>
  <si>
    <t>⑬</t>
    <phoneticPr fontId="2"/>
  </si>
  <si>
    <t>開業日～令和3年4月25日の売上高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4" eb="17">
      <t>ウリアゲダカ</t>
    </rPh>
    <phoneticPr fontId="2"/>
  </si>
  <si>
    <t>開業日</t>
    <rPh sb="0" eb="3">
      <t>カイギョウビ</t>
    </rPh>
    <phoneticPr fontId="2"/>
  </si>
  <si>
    <t>①</t>
    <phoneticPr fontId="2"/>
  </si>
  <si>
    <t>開業日～令和3年4月25日の日数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4" eb="16">
      <t>ニッスウ</t>
    </rPh>
    <phoneticPr fontId="2"/>
  </si>
  <si>
    <t>③</t>
    <phoneticPr fontId="2"/>
  </si>
  <si>
    <t>÷</t>
    <phoneticPr fontId="2"/>
  </si>
  <si>
    <t>当該店舗の売上単価</t>
    <rPh sb="0" eb="4">
      <t>トウガイテンポ</t>
    </rPh>
    <rPh sb="5" eb="9">
      <t>ウリアゲタンカ</t>
    </rPh>
    <phoneticPr fontId="2"/>
  </si>
  <si>
    <t>④</t>
    <phoneticPr fontId="2"/>
  </si>
  <si>
    <t>（定額）25,000</t>
    <rPh sb="1" eb="3">
      <t>テイガク</t>
    </rPh>
    <phoneticPr fontId="2"/>
  </si>
  <si>
    <t>　　以下のフロー図の質問を基に、該当する計算方法を選択していただき、数値を入力してください。支給額等を必ずご確認のうえ、「上記内容で申請します」にチェックしてください。</t>
    <rPh sb="2" eb="4">
      <t>イカ</t>
    </rPh>
    <rPh sb="8" eb="9">
      <t>ズ</t>
    </rPh>
    <rPh sb="10" eb="12">
      <t>シツモン</t>
    </rPh>
    <rPh sb="13" eb="14">
      <t>モト</t>
    </rPh>
    <rPh sb="16" eb="18">
      <t>ガイトウ</t>
    </rPh>
    <rPh sb="20" eb="24">
      <t>ケイサンホウホウ</t>
    </rPh>
    <rPh sb="25" eb="27">
      <t>センタク</t>
    </rPh>
    <rPh sb="34" eb="36">
      <t>スウチ</t>
    </rPh>
    <rPh sb="37" eb="39">
      <t>ニュウリョク</t>
    </rPh>
    <rPh sb="46" eb="50">
      <t>シキュウガクトウ</t>
    </rPh>
    <rPh sb="51" eb="52">
      <t>カナラ</t>
    </rPh>
    <rPh sb="54" eb="56">
      <t>カクニン</t>
    </rPh>
    <rPh sb="61" eb="65">
      <t>ジョウキナイヨウ</t>
    </rPh>
    <rPh sb="66" eb="68">
      <t>シンセイ</t>
    </rPh>
    <phoneticPr fontId="2"/>
  </si>
  <si>
    <t>※売上高方式又は売上高減少額方式のいずれかを提出してください。</t>
    <rPh sb="1" eb="4">
      <t>ウリアゲダカ</t>
    </rPh>
    <rPh sb="4" eb="6">
      <t>ホウシキ</t>
    </rPh>
    <rPh sb="6" eb="7">
      <t>マタ</t>
    </rPh>
    <rPh sb="8" eb="11">
      <t>ウリアゲダカ</t>
    </rPh>
    <rPh sb="11" eb="14">
      <t>ゲンショウガク</t>
    </rPh>
    <rPh sb="14" eb="16">
      <t>ホウシキ</t>
    </rPh>
    <rPh sb="22" eb="24">
      <t>テイシュツ</t>
    </rPh>
    <phoneticPr fontId="2"/>
  </si>
  <si>
    <t>いいえ</t>
    <phoneticPr fontId="2"/>
  </si>
  <si>
    <t>申請できません</t>
    <rPh sb="0" eb="2">
      <t>シンセイ</t>
    </rPh>
    <phoneticPr fontId="2"/>
  </si>
  <si>
    <t>令和元年又は令和2年4～5月の売上高計</t>
    <rPh sb="0" eb="2">
      <t>レイワ</t>
    </rPh>
    <rPh sb="2" eb="5">
      <t>ガンネンマタ</t>
    </rPh>
    <rPh sb="6" eb="8">
      <t>レイワ</t>
    </rPh>
    <rPh sb="9" eb="10">
      <t>ネン</t>
    </rPh>
    <rPh sb="13" eb="14">
      <t>ガツ</t>
    </rPh>
    <rPh sb="15" eb="18">
      <t>ウリアゲダカ</t>
    </rPh>
    <rPh sb="18" eb="19">
      <t>ケイ</t>
    </rPh>
    <phoneticPr fontId="2"/>
  </si>
  <si>
    <t>令和３年4～5月の売上高計</t>
    <rPh sb="0" eb="2">
      <t>レイワ</t>
    </rPh>
    <rPh sb="3" eb="4">
      <t>ネン</t>
    </rPh>
    <rPh sb="4" eb="5">
      <t>ガンネン</t>
    </rPh>
    <rPh sb="7" eb="8">
      <t>ガツ</t>
    </rPh>
    <rPh sb="9" eb="12">
      <t>ウリアゲダカ</t>
    </rPh>
    <rPh sb="12" eb="13">
      <t>ケイ</t>
    </rPh>
    <phoneticPr fontId="2"/>
  </si>
  <si>
    <t>令和３年４～５月の売上高計</t>
    <rPh sb="0" eb="2">
      <t>レイワ</t>
    </rPh>
    <rPh sb="3" eb="4">
      <t>ネン</t>
    </rPh>
    <rPh sb="7" eb="8">
      <t>ガツ</t>
    </rPh>
    <rPh sb="9" eb="12">
      <t>ウリアゲダカ</t>
    </rPh>
    <rPh sb="12" eb="13">
      <t>ケイ</t>
    </rPh>
    <phoneticPr fontId="2"/>
  </si>
  <si>
    <t>⑨
⑪</t>
    <phoneticPr fontId="2"/>
  </si>
  <si>
    <t>【売上高減少額方式】</t>
    <rPh sb="1" eb="3">
      <t>ウリアゲ</t>
    </rPh>
    <rPh sb="3" eb="4">
      <t>ダカ</t>
    </rPh>
    <rPh sb="4" eb="6">
      <t>ゲンショウ</t>
    </rPh>
    <rPh sb="6" eb="7">
      <t>ガク</t>
    </rPh>
    <rPh sb="7" eb="9">
      <t>ホウシキ</t>
    </rPh>
    <phoneticPr fontId="2"/>
  </si>
  <si>
    <t>⑧</t>
    <phoneticPr fontId="2"/>
  </si>
  <si>
    <t>売上高減少額方式を
ご利用ください</t>
    <rPh sb="0" eb="3">
      <t>ウリアゲダカ</t>
    </rPh>
    <rPh sb="3" eb="6">
      <t>ゲンショウガク</t>
    </rPh>
    <rPh sb="6" eb="8">
      <t>ホウシキ</t>
    </rPh>
    <rPh sb="11" eb="13">
      <t>リヨウ</t>
    </rPh>
    <phoneticPr fontId="2"/>
  </si>
  <si>
    <t>令和元年又は令和2年いずれかの4～5月と令和3年の4～5月の売上高減少額の合計が1,525万円（１日当たり25万円）を超えている場合は、売上高減少額方式も選択可能です。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8" eb="19">
      <t>ガツ</t>
    </rPh>
    <rPh sb="20" eb="22">
      <t>レイワ</t>
    </rPh>
    <rPh sb="23" eb="24">
      <t>ネン</t>
    </rPh>
    <rPh sb="28" eb="29">
      <t>ガツ</t>
    </rPh>
    <rPh sb="30" eb="33">
      <t>ウリアゲダカ</t>
    </rPh>
    <rPh sb="33" eb="36">
      <t>ゲンショウガク</t>
    </rPh>
    <rPh sb="37" eb="39">
      <t>ゴウケイ</t>
    </rPh>
    <rPh sb="45" eb="47">
      <t>マンエン</t>
    </rPh>
    <rPh sb="49" eb="50">
      <t>ニチ</t>
    </rPh>
    <rPh sb="50" eb="51">
      <t>ア</t>
    </rPh>
    <rPh sb="55" eb="57">
      <t>マンエン</t>
    </rPh>
    <rPh sb="59" eb="60">
      <t>コ</t>
    </rPh>
    <rPh sb="64" eb="66">
      <t>バアイ</t>
    </rPh>
    <rPh sb="68" eb="76">
      <t>ウリアゲダカゲンショウガクホウシキ</t>
    </rPh>
    <rPh sb="77" eb="81">
      <t>センタクカノウ</t>
    </rPh>
    <phoneticPr fontId="2"/>
  </si>
  <si>
    <t>※シートには保護がかかっており、色付きのセル及びチェック欄（□）のみ入力可能です。</t>
    <rPh sb="6" eb="8">
      <t>ホゴ</t>
    </rPh>
    <rPh sb="16" eb="18">
      <t>イロツ</t>
    </rPh>
    <rPh sb="22" eb="23">
      <t>オヨ</t>
    </rPh>
    <rPh sb="28" eb="29">
      <t>ラン</t>
    </rPh>
    <rPh sb="34" eb="38">
      <t>ニュウリョクカノウ</t>
    </rPh>
    <phoneticPr fontId="2"/>
  </si>
  <si>
    <t>※□のセルで「チェック」と入力して変換すると、□が☑に変わります。</t>
    <rPh sb="13" eb="15">
      <t>ニュウリョク</t>
    </rPh>
    <rPh sb="17" eb="19">
      <t>ヘンカン</t>
    </rPh>
    <rPh sb="27" eb="28">
      <t>カ</t>
    </rPh>
    <phoneticPr fontId="2"/>
  </si>
  <si>
    <t>=上限額</t>
    <phoneticPr fontId="2"/>
  </si>
  <si>
    <t>□</t>
    <phoneticPr fontId="2"/>
  </si>
  <si>
    <t>日×0.3</t>
    <rPh sb="0" eb="1">
      <t>ニチ</t>
    </rPh>
    <phoneticPr fontId="2"/>
  </si>
  <si>
    <t>開業日～令和3年4月25日の１日当たり売上単価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5" eb="17">
      <t>ニチア</t>
    </rPh>
    <rPh sb="19" eb="21">
      <t>ウリアゲ</t>
    </rPh>
    <rPh sb="21" eb="23">
      <t>タンカ</t>
    </rPh>
    <phoneticPr fontId="2"/>
  </si>
  <si>
    <t>【新規開業店（時短営業の要請期間中（令和３年４月２６日～令和３年５月１１日）に新規開業）の特例】</t>
    <rPh sb="1" eb="5">
      <t>シンキカイギョウ</t>
    </rPh>
    <rPh sb="5" eb="6">
      <t>テン</t>
    </rPh>
    <rPh sb="7" eb="11">
      <t>ジタンエイギョウ</t>
    </rPh>
    <rPh sb="12" eb="16">
      <t>ヨウセイキカン</t>
    </rPh>
    <rPh sb="16" eb="17">
      <t>チュウ</t>
    </rPh>
    <rPh sb="18" eb="20">
      <t>レイワ</t>
    </rPh>
    <rPh sb="21" eb="22">
      <t>ネン</t>
    </rPh>
    <rPh sb="23" eb="24">
      <t>ガツ</t>
    </rPh>
    <rPh sb="26" eb="27">
      <t>ヒ</t>
    </rPh>
    <rPh sb="28" eb="30">
      <t>レイワ</t>
    </rPh>
    <rPh sb="31" eb="32">
      <t>ネン</t>
    </rPh>
    <rPh sb="33" eb="34">
      <t>ガツ</t>
    </rPh>
    <rPh sb="36" eb="37">
      <t>ニチ</t>
    </rPh>
    <rPh sb="39" eb="43">
      <t>シンキカイギョウ</t>
    </rPh>
    <rPh sb="45" eb="47">
      <t>トクレイ</t>
    </rPh>
    <phoneticPr fontId="2"/>
  </si>
  <si>
    <t>【新規開業店（開業後１年未満の場合（令和２年４月２日以降に新規開業））の特例】</t>
    <rPh sb="1" eb="3">
      <t>シンキ</t>
    </rPh>
    <rPh sb="3" eb="5">
      <t>カイギョウ</t>
    </rPh>
    <rPh sb="5" eb="6">
      <t>テン</t>
    </rPh>
    <rPh sb="7" eb="9">
      <t>カイギョウ</t>
    </rPh>
    <rPh sb="9" eb="10">
      <t>アト</t>
    </rPh>
    <rPh sb="11" eb="12">
      <t>ネン</t>
    </rPh>
    <rPh sb="12" eb="14">
      <t>ミマン</t>
    </rPh>
    <rPh sb="15" eb="17">
      <t>バアイ</t>
    </rPh>
    <rPh sb="18" eb="20">
      <t>レイワ</t>
    </rPh>
    <rPh sb="21" eb="22">
      <t>ネン</t>
    </rPh>
    <rPh sb="23" eb="24">
      <t>ガツ</t>
    </rPh>
    <rPh sb="25" eb="26">
      <t>ヒ</t>
    </rPh>
    <rPh sb="26" eb="28">
      <t>イコウ</t>
    </rPh>
    <rPh sb="29" eb="31">
      <t>シンキ</t>
    </rPh>
    <rPh sb="31" eb="33">
      <t>カイギョウ</t>
    </rPh>
    <rPh sb="36" eb="38">
      <t>トクレイ</t>
    </rPh>
    <phoneticPr fontId="2"/>
  </si>
  <si>
    <t>令和元年又は令和２年いずれかの４～５月の売上高の合計は、5,083,313円（1日当たり83,333円）を越えますか？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8" eb="19">
      <t>ガツ</t>
    </rPh>
    <rPh sb="20" eb="22">
      <t>ウリアゲ</t>
    </rPh>
    <rPh sb="22" eb="23">
      <t>ダカ</t>
    </rPh>
    <rPh sb="23" eb="24">
      <t>ウレダカ</t>
    </rPh>
    <rPh sb="24" eb="26">
      <t>ゴウケイ</t>
    </rPh>
    <rPh sb="37" eb="38">
      <t>エン</t>
    </rPh>
    <rPh sb="40" eb="41">
      <t>ニチ</t>
    </rPh>
    <rPh sb="41" eb="42">
      <t>ア</t>
    </rPh>
    <rPh sb="50" eb="51">
      <t>エン</t>
    </rPh>
    <rPh sb="53" eb="54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</si>
</sst>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6" xfId="0" quotePrefix="1" applyBorder="1">
      <alignment vertical="center"/>
    </xf>
    <xf numFmtId="0" fontId="0" fillId="0" borderId="6" xfId="0" applyBorder="1" applyAlignment="1">
      <alignment horizontal="center" vertical="center"/>
    </xf>
    <xf numFmtId="38" fontId="0" fillId="0" borderId="6" xfId="1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quotePrefix="1" applyBorder="1">
      <alignment vertical="center"/>
    </xf>
    <xf numFmtId="0" fontId="0" fillId="0" borderId="8" xfId="0" applyBorder="1" applyAlignment="1">
      <alignment horizontal="center" vertical="center"/>
    </xf>
    <xf numFmtId="0" fontId="4" fillId="0" borderId="6" xfId="0" applyFont="1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57" fontId="0" fillId="0" borderId="0" xfId="0" applyNumberFormat="1">
      <alignment vertical="center"/>
    </xf>
    <xf numFmtId="38" fontId="0" fillId="0" borderId="6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38" fontId="0" fillId="0" borderId="19" xfId="1" applyFont="1" applyBorder="1">
      <alignment vertical="center"/>
    </xf>
    <xf numFmtId="0" fontId="0" fillId="0" borderId="19" xfId="0" quotePrefix="1" applyBorder="1">
      <alignment vertical="center"/>
    </xf>
    <xf numFmtId="0" fontId="0" fillId="0" borderId="19" xfId="0" applyBorder="1">
      <alignment vertical="center"/>
    </xf>
    <xf numFmtId="38" fontId="0" fillId="0" borderId="7" xfId="0" applyNumberFormat="1" applyBorder="1" applyAlignment="1">
      <alignment horizontal="center" vertical="center"/>
    </xf>
    <xf numFmtId="38" fontId="0" fillId="0" borderId="19" xfId="0" applyNumberForma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7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28" xfId="0" applyBorder="1">
      <alignment vertical="center"/>
    </xf>
    <xf numFmtId="0" fontId="0" fillId="0" borderId="3" xfId="0" quotePrefix="1" applyBorder="1">
      <alignment vertical="center"/>
    </xf>
    <xf numFmtId="0" fontId="0" fillId="0" borderId="29" xfId="0" applyBorder="1">
      <alignment vertical="center"/>
    </xf>
    <xf numFmtId="0" fontId="0" fillId="0" borderId="19" xfId="0" quotePrefix="1" applyNumberFormat="1" applyBorder="1">
      <alignment vertical="center"/>
    </xf>
    <xf numFmtId="14" fontId="0" fillId="0" borderId="0" xfId="0" applyNumberFormat="1">
      <alignment vertical="center"/>
    </xf>
    <xf numFmtId="0" fontId="0" fillId="3" borderId="16" xfId="0" applyFill="1" applyBorder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1" xfId="0" applyNumberFormat="1" applyBorder="1" applyAlignment="1">
      <alignment vertical="center"/>
    </xf>
    <xf numFmtId="0" fontId="4" fillId="0" borderId="22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0" fillId="0" borderId="22" xfId="0" applyNumberFormat="1" applyBorder="1" applyAlignment="1">
      <alignment vertical="center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38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38" fontId="0" fillId="0" borderId="20" xfId="1" applyFont="1" applyBorder="1" applyAlignment="1">
      <alignment horizontal="right" vertical="center"/>
    </xf>
    <xf numFmtId="38" fontId="0" fillId="0" borderId="17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38" fontId="0" fillId="3" borderId="17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quotePrefix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8" fontId="0" fillId="3" borderId="17" xfId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0" fillId="2" borderId="17" xfId="0" applyFill="1" applyBorder="1" applyAlignment="1" applyProtection="1">
      <alignment horizontal="center" vertical="center"/>
      <protection locked="0"/>
    </xf>
    <xf numFmtId="38" fontId="0" fillId="2" borderId="17" xfId="0" applyNumberForma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 vertical="center" shrinkToFit="1"/>
    </xf>
    <xf numFmtId="0" fontId="0" fillId="0" borderId="0" xfId="0" applyNumberFormat="1" applyBorder="1" applyAlignment="1">
      <alignment horizontal="center" vertical="center"/>
    </xf>
    <xf numFmtId="38" fontId="0" fillId="0" borderId="0" xfId="0" applyNumberFormat="1" applyBorder="1" applyAlignment="1">
      <alignment horizontal="center" vertical="center"/>
    </xf>
    <xf numFmtId="176" fontId="0" fillId="2" borderId="17" xfId="0" applyNumberFormat="1" applyFill="1" applyBorder="1" applyAlignment="1" applyProtection="1">
      <alignment horizontal="center" vertical="center"/>
      <protection locked="0"/>
    </xf>
    <xf numFmtId="176" fontId="0" fillId="2" borderId="21" xfId="0" applyNumberForma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12</xdr:row>
      <xdr:rowOff>0</xdr:rowOff>
    </xdr:from>
    <xdr:to>
      <xdr:col>4</xdr:col>
      <xdr:colOff>114301</xdr:colOff>
      <xdr:row>12</xdr:row>
      <xdr:rowOff>333375</xdr:rowOff>
    </xdr:to>
    <xdr:cxnSp macro="">
      <xdr:nvCxnSpPr>
        <xdr:cNvPr id="3" name="直線矢印コネクタ 2"/>
        <xdr:cNvCxnSpPr/>
      </xdr:nvCxnSpPr>
      <xdr:spPr>
        <a:xfrm flipH="1">
          <a:off x="1533525" y="2847975"/>
          <a:ext cx="1" cy="3333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323850</xdr:colOff>
      <xdr:row>12</xdr:row>
      <xdr:rowOff>0</xdr:rowOff>
    </xdr:from>
    <xdr:to>
      <xdr:col>13</xdr:col>
      <xdr:colOff>323851</xdr:colOff>
      <xdr:row>12</xdr:row>
      <xdr:rowOff>333375</xdr:rowOff>
    </xdr:to>
    <xdr:cxnSp macro="">
      <xdr:nvCxnSpPr>
        <xdr:cNvPr id="5" name="直線矢印コネクタ 4"/>
        <xdr:cNvCxnSpPr/>
      </xdr:nvCxnSpPr>
      <xdr:spPr>
        <a:xfrm flipH="1">
          <a:off x="5238750" y="2847975"/>
          <a:ext cx="1" cy="3333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20</xdr:row>
      <xdr:rowOff>0</xdr:rowOff>
    </xdr:from>
    <xdr:to>
      <xdr:col>2</xdr:col>
      <xdr:colOff>247652</xdr:colOff>
      <xdr:row>22</xdr:row>
      <xdr:rowOff>0</xdr:rowOff>
    </xdr:to>
    <xdr:cxnSp macro="">
      <xdr:nvCxnSpPr>
        <xdr:cNvPr id="7" name="直線矢印コネクタ 6"/>
        <xdr:cNvCxnSpPr/>
      </xdr:nvCxnSpPr>
      <xdr:spPr>
        <a:xfrm>
          <a:off x="447675" y="5553075"/>
          <a:ext cx="2" cy="3429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14</xdr:row>
      <xdr:rowOff>1</xdr:rowOff>
    </xdr:from>
    <xdr:to>
      <xdr:col>2</xdr:col>
      <xdr:colOff>247650</xdr:colOff>
      <xdr:row>15</xdr:row>
      <xdr:rowOff>9525</xdr:rowOff>
    </xdr:to>
    <xdr:cxnSp macro="">
      <xdr:nvCxnSpPr>
        <xdr:cNvPr id="17" name="直線コネクタ 16"/>
        <xdr:cNvCxnSpPr/>
      </xdr:nvCxnSpPr>
      <xdr:spPr>
        <a:xfrm flipV="1">
          <a:off x="447675" y="3962401"/>
          <a:ext cx="0" cy="53339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14</xdr:row>
      <xdr:rowOff>19050</xdr:rowOff>
    </xdr:from>
    <xdr:to>
      <xdr:col>7</xdr:col>
      <xdr:colOff>114301</xdr:colOff>
      <xdr:row>14</xdr:row>
      <xdr:rowOff>514350</xdr:rowOff>
    </xdr:to>
    <xdr:cxnSp macro="">
      <xdr:nvCxnSpPr>
        <xdr:cNvPr id="18" name="直線矢印コネクタ 17"/>
        <xdr:cNvCxnSpPr/>
      </xdr:nvCxnSpPr>
      <xdr:spPr>
        <a:xfrm>
          <a:off x="2457450" y="3971925"/>
          <a:ext cx="1" cy="4953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95248</xdr:colOff>
      <xdr:row>14</xdr:row>
      <xdr:rowOff>66676</xdr:rowOff>
    </xdr:from>
    <xdr:to>
      <xdr:col>17</xdr:col>
      <xdr:colOff>28575</xdr:colOff>
      <xdr:row>15</xdr:row>
      <xdr:rowOff>47625</xdr:rowOff>
    </xdr:to>
    <xdr:sp macro="" textlink="">
      <xdr:nvSpPr>
        <xdr:cNvPr id="19" name="テキスト ボックス 18"/>
        <xdr:cNvSpPr txBox="1"/>
      </xdr:nvSpPr>
      <xdr:spPr>
        <a:xfrm>
          <a:off x="2438398" y="4019551"/>
          <a:ext cx="4171952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いいえ又は不明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令和２年４月２日以降に開業の場合は「新規開業店特例」へ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0</xdr:colOff>
      <xdr:row>28</xdr:row>
      <xdr:rowOff>9525</xdr:rowOff>
    </xdr:from>
    <xdr:to>
      <xdr:col>3</xdr:col>
      <xdr:colOff>0</xdr:colOff>
      <xdr:row>29</xdr:row>
      <xdr:rowOff>19050</xdr:rowOff>
    </xdr:to>
    <xdr:cxnSp macro="">
      <xdr:nvCxnSpPr>
        <xdr:cNvPr id="24" name="直線矢印コネクタ 23"/>
        <xdr:cNvCxnSpPr/>
      </xdr:nvCxnSpPr>
      <xdr:spPr>
        <a:xfrm>
          <a:off x="457200" y="7143750"/>
          <a:ext cx="0" cy="1809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37</xdr:row>
      <xdr:rowOff>9525</xdr:rowOff>
    </xdr:to>
    <xdr:cxnSp macro="">
      <xdr:nvCxnSpPr>
        <xdr:cNvPr id="25" name="直線矢印コネクタ 24"/>
        <xdr:cNvCxnSpPr/>
      </xdr:nvCxnSpPr>
      <xdr:spPr>
        <a:xfrm>
          <a:off x="457200" y="8753475"/>
          <a:ext cx="0" cy="1809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371475</xdr:colOff>
      <xdr:row>31</xdr:row>
      <xdr:rowOff>0</xdr:rowOff>
    </xdr:from>
    <xdr:to>
      <xdr:col>13</xdr:col>
      <xdr:colOff>371475</xdr:colOff>
      <xdr:row>32</xdr:row>
      <xdr:rowOff>9525</xdr:rowOff>
    </xdr:to>
    <xdr:cxnSp macro="">
      <xdr:nvCxnSpPr>
        <xdr:cNvPr id="27" name="直線矢印コネクタ 26"/>
        <xdr:cNvCxnSpPr/>
      </xdr:nvCxnSpPr>
      <xdr:spPr>
        <a:xfrm>
          <a:off x="5286375" y="7858125"/>
          <a:ext cx="0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7</xdr:row>
      <xdr:rowOff>447675</xdr:rowOff>
    </xdr:from>
    <xdr:to>
      <xdr:col>5</xdr:col>
      <xdr:colOff>114301</xdr:colOff>
      <xdr:row>11</xdr:row>
      <xdr:rowOff>333375</xdr:rowOff>
    </xdr:to>
    <xdr:cxnSp macro="">
      <xdr:nvCxnSpPr>
        <xdr:cNvPr id="2" name="直線矢印コネクタ 1"/>
        <xdr:cNvCxnSpPr/>
      </xdr:nvCxnSpPr>
      <xdr:spPr>
        <a:xfrm>
          <a:off x="1533525" y="1333500"/>
          <a:ext cx="1" cy="685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209550</xdr:colOff>
      <xdr:row>8</xdr:row>
      <xdr:rowOff>9901</xdr:rowOff>
    </xdr:from>
    <xdr:to>
      <xdr:col>13</xdr:col>
      <xdr:colOff>209552</xdr:colOff>
      <xdr:row>10</xdr:row>
      <xdr:rowOff>9149</xdr:rowOff>
    </xdr:to>
    <xdr:cxnSp macro="">
      <xdr:nvCxnSpPr>
        <xdr:cNvPr id="3" name="直線矢印コネクタ 2"/>
        <xdr:cNvCxnSpPr/>
      </xdr:nvCxnSpPr>
      <xdr:spPr>
        <a:xfrm flipH="1">
          <a:off x="4933950" y="1695826"/>
          <a:ext cx="2" cy="34214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27</xdr:row>
      <xdr:rowOff>0</xdr:rowOff>
    </xdr:from>
    <xdr:to>
      <xdr:col>4</xdr:col>
      <xdr:colOff>1</xdr:colOff>
      <xdr:row>28</xdr:row>
      <xdr:rowOff>19050</xdr:rowOff>
    </xdr:to>
    <xdr:cxnSp macro="">
      <xdr:nvCxnSpPr>
        <xdr:cNvPr id="8" name="直線矢印コネクタ 7"/>
        <xdr:cNvCxnSpPr/>
      </xdr:nvCxnSpPr>
      <xdr:spPr>
        <a:xfrm>
          <a:off x="523875" y="5153025"/>
          <a:ext cx="9526" cy="1905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371475</xdr:colOff>
      <xdr:row>30</xdr:row>
      <xdr:rowOff>0</xdr:rowOff>
    </xdr:from>
    <xdr:to>
      <xdr:col>14</xdr:col>
      <xdr:colOff>371475</xdr:colOff>
      <xdr:row>31</xdr:row>
      <xdr:rowOff>9525</xdr:rowOff>
    </xdr:to>
    <xdr:cxnSp macro="">
      <xdr:nvCxnSpPr>
        <xdr:cNvPr id="10" name="直線矢印コネクタ 9"/>
        <xdr:cNvCxnSpPr/>
      </xdr:nvCxnSpPr>
      <xdr:spPr>
        <a:xfrm>
          <a:off x="5286375" y="7905750"/>
          <a:ext cx="0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24</xdr:row>
      <xdr:rowOff>19050</xdr:rowOff>
    </xdr:to>
    <xdr:cxnSp macro="">
      <xdr:nvCxnSpPr>
        <xdr:cNvPr id="14" name="直線矢印コネクタ 13"/>
        <xdr:cNvCxnSpPr/>
      </xdr:nvCxnSpPr>
      <xdr:spPr>
        <a:xfrm>
          <a:off x="533400" y="4257675"/>
          <a:ext cx="0" cy="1905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23</xdr:row>
      <xdr:rowOff>0</xdr:rowOff>
    </xdr:from>
    <xdr:to>
      <xdr:col>9</xdr:col>
      <xdr:colOff>0</xdr:colOff>
      <xdr:row>24</xdr:row>
      <xdr:rowOff>19050</xdr:rowOff>
    </xdr:to>
    <xdr:cxnSp macro="">
      <xdr:nvCxnSpPr>
        <xdr:cNvPr id="16" name="直線矢印コネクタ 15"/>
        <xdr:cNvCxnSpPr/>
      </xdr:nvCxnSpPr>
      <xdr:spPr>
        <a:xfrm>
          <a:off x="2876550" y="4257675"/>
          <a:ext cx="0" cy="1905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647700</xdr:colOff>
      <xdr:row>42</xdr:row>
      <xdr:rowOff>19050</xdr:rowOff>
    </xdr:from>
    <xdr:to>
      <xdr:col>4</xdr:col>
      <xdr:colOff>647700</xdr:colOff>
      <xdr:row>43</xdr:row>
      <xdr:rowOff>161925</xdr:rowOff>
    </xdr:to>
    <xdr:cxnSp macro="">
      <xdr:nvCxnSpPr>
        <xdr:cNvPr id="19" name="直線矢印コネクタ 18"/>
        <xdr:cNvCxnSpPr/>
      </xdr:nvCxnSpPr>
      <xdr:spPr>
        <a:xfrm>
          <a:off x="1133475" y="8877300"/>
          <a:ext cx="0" cy="3143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238125</xdr:colOff>
      <xdr:row>43</xdr:row>
      <xdr:rowOff>0</xdr:rowOff>
    </xdr:from>
    <xdr:to>
      <xdr:col>4</xdr:col>
      <xdr:colOff>647700</xdr:colOff>
      <xdr:row>43</xdr:row>
      <xdr:rowOff>0</xdr:rowOff>
    </xdr:to>
    <xdr:cxnSp macro="">
      <xdr:nvCxnSpPr>
        <xdr:cNvPr id="5" name="直線コネクタ 4"/>
        <xdr:cNvCxnSpPr/>
      </xdr:nvCxnSpPr>
      <xdr:spPr>
        <a:xfrm>
          <a:off x="466725" y="9029700"/>
          <a:ext cx="666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20</xdr:row>
      <xdr:rowOff>0</xdr:rowOff>
    </xdr:from>
    <xdr:to>
      <xdr:col>3</xdr:col>
      <xdr:colOff>0</xdr:colOff>
      <xdr:row>21</xdr:row>
      <xdr:rowOff>9525</xdr:rowOff>
    </xdr:to>
    <xdr:cxnSp macro="">
      <xdr:nvCxnSpPr>
        <xdr:cNvPr id="9" name="直線矢印コネクタ 8"/>
        <xdr:cNvCxnSpPr/>
      </xdr:nvCxnSpPr>
      <xdr:spPr>
        <a:xfrm>
          <a:off x="457200" y="8953500"/>
          <a:ext cx="0" cy="1809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371475</xdr:colOff>
      <xdr:row>15</xdr:row>
      <xdr:rowOff>0</xdr:rowOff>
    </xdr:from>
    <xdr:to>
      <xdr:col>13</xdr:col>
      <xdr:colOff>371475</xdr:colOff>
      <xdr:row>16</xdr:row>
      <xdr:rowOff>9525</xdr:rowOff>
    </xdr:to>
    <xdr:cxnSp macro="">
      <xdr:nvCxnSpPr>
        <xdr:cNvPr id="11" name="直線矢印コネクタ 10"/>
        <xdr:cNvCxnSpPr/>
      </xdr:nvCxnSpPr>
      <xdr:spPr>
        <a:xfrm>
          <a:off x="5286375" y="4676775"/>
          <a:ext cx="0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44"/>
  <sheetViews>
    <sheetView tabSelected="1" view="pageBreakPreview" zoomScaleNormal="100" zoomScaleSheetLayoutView="100" workbookViewId="0">
      <selection activeCell="R15" sqref="R15"/>
    </sheetView>
  </sheetViews>
  <sheetFormatPr defaultRowHeight="13.5"/>
  <cols>
    <col min="1" max="1" width="1" customWidth="1"/>
    <col min="2" max="2" width="1.625" customWidth="1"/>
    <col min="3" max="3" width="3.375" customWidth="1"/>
    <col min="4" max="4" width="12.625" customWidth="1"/>
    <col min="5" max="5" width="4.875" bestFit="1" customWidth="1"/>
    <col min="6" max="6" width="3.375" customWidth="1"/>
    <col min="7" max="7" width="3.875" customWidth="1"/>
    <col min="8" max="8" width="3.375" customWidth="1"/>
    <col min="9" max="9" width="8" customWidth="1"/>
    <col min="10" max="10" width="12.25" customWidth="1"/>
    <col min="11" max="13" width="3.375" customWidth="1"/>
    <col min="14" max="14" width="12.625" customWidth="1"/>
    <col min="15" max="15" width="4.875" bestFit="1" customWidth="1"/>
    <col min="16" max="16" width="3.375" customWidth="1"/>
    <col min="17" max="17" width="1" customWidth="1"/>
  </cols>
  <sheetData>
    <row r="1" spans="2:17" ht="19.5" customHeight="1">
      <c r="J1" s="17" t="s">
        <v>0</v>
      </c>
      <c r="K1" s="51"/>
      <c r="L1" s="52"/>
      <c r="M1" s="52"/>
      <c r="N1" s="52"/>
      <c r="O1" s="52"/>
      <c r="P1" s="53"/>
    </row>
    <row r="3" spans="2:17">
      <c r="B3" s="59" t="s">
        <v>1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2:17">
      <c r="B4" s="59" t="s">
        <v>69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6" spans="2:17" ht="17.25">
      <c r="B6" s="70" t="s">
        <v>2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8" spans="2:17" ht="27" customHeight="1">
      <c r="B8" s="72" t="s">
        <v>68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</row>
    <row r="10" spans="2:17">
      <c r="B10" t="s">
        <v>3</v>
      </c>
    </row>
    <row r="11" spans="2:17">
      <c r="B11" s="62" t="s">
        <v>4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4"/>
    </row>
    <row r="12" spans="2:17" ht="60" customHeight="1">
      <c r="B12" s="73" t="s">
        <v>26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5"/>
    </row>
    <row r="13" spans="2:17" ht="27" customHeight="1">
      <c r="B13" s="60" t="s">
        <v>30</v>
      </c>
      <c r="C13" s="60"/>
      <c r="D13" s="60"/>
      <c r="E13" s="60"/>
      <c r="F13" s="60"/>
      <c r="G13" s="60"/>
      <c r="H13" s="60"/>
      <c r="I13" s="60"/>
      <c r="N13" t="s">
        <v>31</v>
      </c>
    </row>
    <row r="14" spans="2:17" ht="52.5" customHeight="1">
      <c r="B14" s="76" t="s">
        <v>88</v>
      </c>
      <c r="C14" s="76"/>
      <c r="D14" s="76"/>
      <c r="E14" s="76"/>
      <c r="F14" s="76"/>
      <c r="G14" s="76"/>
      <c r="H14" s="76"/>
      <c r="I14" s="76"/>
      <c r="M14" s="76" t="s">
        <v>78</v>
      </c>
      <c r="N14" s="76"/>
      <c r="O14" s="76"/>
    </row>
    <row r="15" spans="2:17" ht="41.25" customHeight="1"/>
    <row r="16" spans="2:17" ht="14.25" thickBot="1">
      <c r="B16" s="80" t="s">
        <v>79</v>
      </c>
      <c r="C16" s="81"/>
      <c r="D16" s="81"/>
      <c r="E16" s="81"/>
      <c r="F16" s="82"/>
      <c r="H16" s="8"/>
      <c r="I16" s="9"/>
      <c r="J16" s="9"/>
      <c r="K16" s="9"/>
      <c r="L16" s="9"/>
      <c r="M16" s="9"/>
      <c r="N16" s="9"/>
      <c r="O16" s="9"/>
      <c r="P16" s="9"/>
      <c r="Q16" s="10"/>
    </row>
    <row r="17" spans="2:17" ht="13.5" customHeight="1">
      <c r="B17" s="83"/>
      <c r="C17" s="84"/>
      <c r="D17" s="84"/>
      <c r="E17" s="84"/>
      <c r="F17" s="85"/>
      <c r="H17" s="11"/>
      <c r="I17" s="12"/>
      <c r="J17" s="78" t="s">
        <v>23</v>
      </c>
      <c r="K17" s="79"/>
      <c r="L17" s="12"/>
      <c r="M17" s="78" t="s">
        <v>20</v>
      </c>
      <c r="N17" s="88"/>
      <c r="O17" s="79"/>
      <c r="P17" s="12"/>
      <c r="Q17" s="13"/>
    </row>
    <row r="18" spans="2:17" ht="30" customHeight="1" thickBot="1">
      <c r="B18" s="83"/>
      <c r="C18" s="84"/>
      <c r="D18" s="84"/>
      <c r="E18" s="84"/>
      <c r="F18" s="85"/>
      <c r="H18" s="90" t="s">
        <v>22</v>
      </c>
      <c r="I18" s="77"/>
      <c r="J18" s="44"/>
      <c r="K18" s="27" t="s">
        <v>19</v>
      </c>
      <c r="L18" s="12" t="s">
        <v>21</v>
      </c>
      <c r="M18" s="68" t="str">
        <f>IF(J18="","",25000*J18)</f>
        <v/>
      </c>
      <c r="N18" s="69"/>
      <c r="O18" s="35" t="s">
        <v>7</v>
      </c>
      <c r="P18" s="12"/>
      <c r="Q18" s="13"/>
    </row>
    <row r="19" spans="2:17">
      <c r="B19" s="83"/>
      <c r="C19" s="84"/>
      <c r="D19" s="84"/>
      <c r="E19" s="84"/>
      <c r="F19" s="85"/>
      <c r="H19" s="11"/>
      <c r="I19" s="12"/>
      <c r="J19" s="12"/>
      <c r="K19" s="12"/>
      <c r="L19" s="12"/>
      <c r="M19" s="12"/>
      <c r="N19" s="12"/>
      <c r="O19" s="12"/>
      <c r="P19" s="12"/>
      <c r="Q19" s="13"/>
    </row>
    <row r="20" spans="2:17">
      <c r="B20" s="73"/>
      <c r="C20" s="74"/>
      <c r="D20" s="74"/>
      <c r="E20" s="74"/>
      <c r="F20" s="75"/>
      <c r="H20" s="46" t="s">
        <v>83</v>
      </c>
      <c r="I20" s="12" t="s">
        <v>27</v>
      </c>
      <c r="J20" s="12"/>
      <c r="K20" s="12"/>
      <c r="L20" s="12"/>
      <c r="M20" s="12"/>
      <c r="N20" s="12"/>
      <c r="O20" s="12"/>
      <c r="P20" s="12"/>
      <c r="Q20" s="13"/>
    </row>
    <row r="21" spans="2:17">
      <c r="H21" s="1"/>
      <c r="I21" s="2"/>
      <c r="J21" s="2"/>
      <c r="K21" s="2"/>
      <c r="L21" s="2"/>
      <c r="M21" s="2"/>
      <c r="N21" s="2"/>
      <c r="O21" s="2"/>
      <c r="P21" s="2"/>
      <c r="Q21" s="3"/>
    </row>
    <row r="23" spans="2:17" ht="7.5" customHeight="1"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0"/>
    </row>
    <row r="24" spans="2:17">
      <c r="B24" s="11"/>
      <c r="C24" s="12" t="s">
        <v>28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3"/>
    </row>
    <row r="25" spans="2:17" ht="14.25" thickBot="1"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3"/>
    </row>
    <row r="26" spans="2:17">
      <c r="B26" s="11"/>
      <c r="C26" s="54" t="s">
        <v>5</v>
      </c>
      <c r="D26" s="55"/>
      <c r="E26" s="55"/>
      <c r="F26" s="56"/>
      <c r="G26" s="14"/>
      <c r="H26" s="54" t="s">
        <v>9</v>
      </c>
      <c r="I26" s="61"/>
      <c r="J26" s="55"/>
      <c r="K26" s="56"/>
      <c r="L26" s="21"/>
      <c r="M26" s="54" t="s">
        <v>12</v>
      </c>
      <c r="N26" s="55"/>
      <c r="O26" s="55"/>
      <c r="P26" s="56"/>
      <c r="Q26" s="13"/>
    </row>
    <row r="27" spans="2:17" ht="30" customHeight="1" thickBot="1">
      <c r="B27" s="11"/>
      <c r="C27" s="26" t="s">
        <v>6</v>
      </c>
      <c r="D27" s="86"/>
      <c r="E27" s="87"/>
      <c r="F27" s="27" t="s">
        <v>7</v>
      </c>
      <c r="G27" s="15" t="s">
        <v>8</v>
      </c>
      <c r="H27" s="26" t="s">
        <v>10</v>
      </c>
      <c r="I27" s="87"/>
      <c r="J27" s="87"/>
      <c r="K27" s="27" t="s">
        <v>7</v>
      </c>
      <c r="L27" s="4" t="s">
        <v>11</v>
      </c>
      <c r="M27" s="26" t="s">
        <v>13</v>
      </c>
      <c r="N27" s="57" t="str">
        <f>IF(D27+I27=0,"",D27+I27)</f>
        <v/>
      </c>
      <c r="O27" s="58"/>
      <c r="P27" s="27" t="s">
        <v>7</v>
      </c>
      <c r="Q27" s="13"/>
    </row>
    <row r="28" spans="2:17">
      <c r="B28" s="11"/>
      <c r="C28" s="12"/>
      <c r="D28" s="18" t="s">
        <v>36</v>
      </c>
      <c r="E28" s="2"/>
      <c r="F28" s="2"/>
      <c r="G28" s="2"/>
      <c r="H28" s="2"/>
      <c r="I28" s="2"/>
      <c r="J28" s="2"/>
      <c r="K28" s="2"/>
      <c r="L28" s="2"/>
      <c r="M28" s="3"/>
      <c r="N28" s="12"/>
      <c r="O28" s="12"/>
      <c r="P28" s="12"/>
      <c r="Q28" s="13"/>
    </row>
    <row r="29" spans="2:17" ht="14.25" thickBot="1"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</row>
    <row r="30" spans="2:17">
      <c r="B30" s="11"/>
      <c r="C30" s="54" t="s">
        <v>12</v>
      </c>
      <c r="D30" s="55"/>
      <c r="E30" s="55"/>
      <c r="F30" s="56"/>
      <c r="G30" s="14"/>
      <c r="H30" s="14"/>
      <c r="I30" s="12"/>
      <c r="J30" s="12"/>
      <c r="K30" s="12"/>
      <c r="L30" s="14"/>
      <c r="M30" s="54" t="s">
        <v>15</v>
      </c>
      <c r="N30" s="55"/>
      <c r="O30" s="55"/>
      <c r="P30" s="56"/>
      <c r="Q30" s="13"/>
    </row>
    <row r="31" spans="2:17" ht="30" customHeight="1" thickBot="1">
      <c r="B31" s="11"/>
      <c r="C31" s="26" t="s">
        <v>13</v>
      </c>
      <c r="D31" s="57" t="str">
        <f>N27</f>
        <v/>
      </c>
      <c r="E31" s="58"/>
      <c r="F31" s="27" t="s">
        <v>7</v>
      </c>
      <c r="G31" s="15" t="s">
        <v>24</v>
      </c>
      <c r="H31" s="14">
        <v>61</v>
      </c>
      <c r="I31" s="77" t="s">
        <v>14</v>
      </c>
      <c r="J31" s="77"/>
      <c r="K31" s="77"/>
      <c r="L31" s="14" t="s">
        <v>11</v>
      </c>
      <c r="M31" s="26" t="s">
        <v>39</v>
      </c>
      <c r="N31" s="69" t="str">
        <f>IF(D31="","",ROUNDUP(D31/61,0)*0.3)</f>
        <v/>
      </c>
      <c r="O31" s="69"/>
      <c r="P31" s="27" t="s">
        <v>7</v>
      </c>
      <c r="Q31" s="13"/>
    </row>
    <row r="32" spans="2:17" ht="23.25" customHeight="1" thickBot="1">
      <c r="B32" s="11"/>
      <c r="C32" s="12"/>
      <c r="D32" s="12"/>
      <c r="E32" s="12"/>
      <c r="F32" s="12"/>
      <c r="G32" s="12"/>
      <c r="H32" s="12"/>
      <c r="I32" s="14"/>
      <c r="J32" s="14"/>
      <c r="K32" s="14"/>
      <c r="L32" s="12"/>
      <c r="M32" s="12"/>
      <c r="N32" s="12" t="s">
        <v>33</v>
      </c>
      <c r="O32" s="12"/>
      <c r="P32" s="12"/>
      <c r="Q32" s="13"/>
    </row>
    <row r="33" spans="2:17"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54" t="s">
        <v>15</v>
      </c>
      <c r="N33" s="55"/>
      <c r="O33" s="55"/>
      <c r="P33" s="56"/>
      <c r="Q33" s="13"/>
    </row>
    <row r="34" spans="2:17" ht="24.75" customHeight="1"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33" t="s">
        <v>16</v>
      </c>
      <c r="N34" s="12" t="str">
        <f>IF(N31&lt;25000,25,IF(N31="","",IF(ROUNDUP(N31/1000,0)&gt;=75,75,ROUNDUP(N31/1000,0))))</f>
        <v/>
      </c>
      <c r="O34" s="16" t="str">
        <f>IF(N34&lt;&gt;"",",000","")</f>
        <v/>
      </c>
      <c r="P34" s="34" t="s">
        <v>7</v>
      </c>
      <c r="Q34" s="13"/>
    </row>
    <row r="35" spans="2:17" ht="14.25" thickBot="1"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65" t="s">
        <v>32</v>
      </c>
      <c r="N35" s="66"/>
      <c r="O35" s="66"/>
      <c r="P35" s="67"/>
      <c r="Q35" s="13"/>
    </row>
    <row r="36" spans="2:17">
      <c r="B36" s="11"/>
      <c r="C36" s="12"/>
      <c r="D36" s="2"/>
      <c r="E36" s="2"/>
      <c r="F36" s="2"/>
      <c r="G36" s="2"/>
      <c r="H36" s="2"/>
      <c r="I36" s="2"/>
      <c r="J36" s="2"/>
      <c r="K36" s="2"/>
      <c r="L36" s="2"/>
      <c r="M36" s="3"/>
      <c r="N36" s="12"/>
      <c r="O36" s="12"/>
      <c r="P36" s="12"/>
      <c r="Q36" s="13"/>
    </row>
    <row r="37" spans="2:17" ht="14.25" thickBot="1"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3"/>
    </row>
    <row r="38" spans="2:17">
      <c r="B38" s="11"/>
      <c r="C38" s="54" t="s">
        <v>15</v>
      </c>
      <c r="D38" s="55"/>
      <c r="E38" s="55"/>
      <c r="F38" s="56"/>
      <c r="G38" s="89" t="s">
        <v>17</v>
      </c>
      <c r="H38" s="54" t="s">
        <v>23</v>
      </c>
      <c r="I38" s="61"/>
      <c r="J38" s="55"/>
      <c r="K38" s="56"/>
      <c r="L38" s="77" t="s">
        <v>11</v>
      </c>
      <c r="M38" s="54" t="s">
        <v>20</v>
      </c>
      <c r="N38" s="55"/>
      <c r="O38" s="55"/>
      <c r="P38" s="56"/>
      <c r="Q38" s="13"/>
    </row>
    <row r="39" spans="2:17" ht="30" customHeight="1" thickBot="1">
      <c r="B39" s="11"/>
      <c r="C39" s="26" t="s">
        <v>16</v>
      </c>
      <c r="D39" s="30" t="str">
        <f>N34</f>
        <v/>
      </c>
      <c r="E39" s="42" t="str">
        <f>IF(D39&lt;&gt;"",",000","")</f>
        <v/>
      </c>
      <c r="F39" s="27" t="s">
        <v>7</v>
      </c>
      <c r="G39" s="89"/>
      <c r="H39" s="26" t="s">
        <v>18</v>
      </c>
      <c r="I39" s="87"/>
      <c r="J39" s="87"/>
      <c r="K39" s="27" t="s">
        <v>19</v>
      </c>
      <c r="L39" s="77"/>
      <c r="M39" s="26" t="s">
        <v>25</v>
      </c>
      <c r="N39" s="28" t="str">
        <f>IF(D39="","",D39*I39)</f>
        <v/>
      </c>
      <c r="O39" s="29" t="str">
        <f>IF(N39&lt;&gt;"",",000","")</f>
        <v/>
      </c>
      <c r="P39" s="27" t="s">
        <v>7</v>
      </c>
      <c r="Q39" s="13"/>
    </row>
    <row r="40" spans="2:17"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3"/>
    </row>
    <row r="41" spans="2:17">
      <c r="B41" s="11"/>
      <c r="C41" s="45" t="s">
        <v>29</v>
      </c>
      <c r="D41" s="12" t="s">
        <v>27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3"/>
    </row>
    <row r="42" spans="2:17"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3"/>
    </row>
    <row r="43" spans="2:17">
      <c r="C43" t="s">
        <v>80</v>
      </c>
    </row>
    <row r="44" spans="2:17">
      <c r="C44" t="s">
        <v>81</v>
      </c>
    </row>
  </sheetData>
  <sheetProtection sheet="1" objects="1" scenarios="1"/>
  <mergeCells count="34">
    <mergeCell ref="I39:J39"/>
    <mergeCell ref="M17:O17"/>
    <mergeCell ref="G38:G39"/>
    <mergeCell ref="L38:L39"/>
    <mergeCell ref="H18:I18"/>
    <mergeCell ref="I27:J27"/>
    <mergeCell ref="M30:P30"/>
    <mergeCell ref="M33:P33"/>
    <mergeCell ref="N31:O31"/>
    <mergeCell ref="B12:P12"/>
    <mergeCell ref="B14:I14"/>
    <mergeCell ref="M14:O14"/>
    <mergeCell ref="I31:K31"/>
    <mergeCell ref="J17:K17"/>
    <mergeCell ref="M26:P26"/>
    <mergeCell ref="C30:F30"/>
    <mergeCell ref="B16:F20"/>
    <mergeCell ref="D27:E27"/>
    <mergeCell ref="K1:P1"/>
    <mergeCell ref="C38:F38"/>
    <mergeCell ref="N27:O27"/>
    <mergeCell ref="D31:E31"/>
    <mergeCell ref="B4:P4"/>
    <mergeCell ref="B13:I13"/>
    <mergeCell ref="H38:K38"/>
    <mergeCell ref="B11:P11"/>
    <mergeCell ref="M35:P35"/>
    <mergeCell ref="M38:P38"/>
    <mergeCell ref="M18:N18"/>
    <mergeCell ref="C26:F26"/>
    <mergeCell ref="H26:K26"/>
    <mergeCell ref="B3:P3"/>
    <mergeCell ref="B6:P6"/>
    <mergeCell ref="B8:P8"/>
  </mergeCells>
  <phoneticPr fontId="2"/>
  <pageMargins left="0.7" right="0.7" top="0.75" bottom="0.75" header="0.3" footer="0.3"/>
  <pageSetup paperSize="9" scale="97" orientation="portrait" r:id="rId1"/>
  <headerFooter>
    <oddHeader>&amp;L※課税事業者の場合は売上高は全て&amp;"-,太字"&amp;14&amp;U&amp;KFF0000税抜き&amp;"-,標準"&amp;11&amp;U&amp;K01+000で記入してください。&amp;R【別紙②】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51"/>
  <sheetViews>
    <sheetView view="pageBreakPreview" topLeftCell="A34" zoomScaleNormal="100" zoomScaleSheetLayoutView="100" workbookViewId="0">
      <selection activeCell="R15" sqref="R15"/>
    </sheetView>
  </sheetViews>
  <sheetFormatPr defaultRowHeight="13.5"/>
  <cols>
    <col min="1" max="3" width="1" customWidth="1"/>
    <col min="4" max="4" width="3.375" customWidth="1"/>
    <col min="5" max="5" width="15.25" customWidth="1"/>
    <col min="6" max="6" width="4.875" bestFit="1" customWidth="1"/>
    <col min="7" max="7" width="3.375" customWidth="1"/>
    <col min="8" max="8" width="3.875" customWidth="1"/>
    <col min="9" max="9" width="3.375" customWidth="1"/>
    <col min="10" max="10" width="7.375" customWidth="1"/>
    <col min="11" max="11" width="10.75" customWidth="1"/>
    <col min="12" max="14" width="3.375" customWidth="1"/>
    <col min="15" max="15" width="13.375" customWidth="1"/>
    <col min="16" max="16" width="4.875" bestFit="1" customWidth="1"/>
    <col min="17" max="17" width="3.375" customWidth="1"/>
    <col min="18" max="19" width="1" customWidth="1"/>
  </cols>
  <sheetData>
    <row r="1" spans="2:19" ht="9.75" customHeight="1"/>
    <row r="2" spans="2:19" ht="19.5" customHeight="1">
      <c r="K2" s="17" t="s">
        <v>0</v>
      </c>
      <c r="L2" s="51"/>
      <c r="M2" s="52"/>
      <c r="N2" s="52"/>
      <c r="O2" s="52"/>
      <c r="P2" s="52"/>
      <c r="Q2" s="53"/>
    </row>
    <row r="4" spans="2:19">
      <c r="C4" s="59" t="s">
        <v>1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2:19">
      <c r="C5" s="59" t="s">
        <v>69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2:19"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2:19">
      <c r="B7" t="s">
        <v>76</v>
      </c>
    </row>
    <row r="8" spans="2:19" ht="36" customHeight="1">
      <c r="B8" s="19"/>
      <c r="C8" s="60" t="s">
        <v>34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93"/>
    </row>
    <row r="9" spans="2:19">
      <c r="O9" t="s">
        <v>70</v>
      </c>
    </row>
    <row r="10" spans="2:19" ht="14.25" thickBot="1"/>
    <row r="11" spans="2:19" ht="14.25" thickBot="1">
      <c r="C11" s="12"/>
      <c r="D11" s="12"/>
      <c r="E11" s="12"/>
      <c r="F11" s="12" t="s">
        <v>35</v>
      </c>
      <c r="G11" s="12"/>
      <c r="H11" s="12"/>
      <c r="I11" s="12"/>
      <c r="J11" s="12"/>
      <c r="M11" s="95" t="s">
        <v>71</v>
      </c>
      <c r="N11" s="96"/>
      <c r="O11" s="97"/>
    </row>
    <row r="12" spans="2:19" ht="12" customHeight="1">
      <c r="C12" s="94"/>
      <c r="D12" s="94"/>
      <c r="E12" s="94"/>
      <c r="F12" s="94"/>
      <c r="G12" s="94"/>
      <c r="H12" s="94"/>
      <c r="I12" s="94"/>
      <c r="J12" s="94"/>
    </row>
    <row r="13" spans="2:19" ht="7.5" customHeight="1"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10"/>
      <c r="S13" s="12"/>
    </row>
    <row r="14" spans="2:19">
      <c r="B14" s="11"/>
      <c r="C14" s="12"/>
      <c r="D14" s="12" t="s">
        <v>28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12"/>
    </row>
    <row r="15" spans="2:19" ht="14.25" thickBot="1"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3"/>
      <c r="S15" s="12"/>
    </row>
    <row r="16" spans="2:19">
      <c r="B16" s="11"/>
      <c r="C16" s="12"/>
      <c r="D16" s="54" t="s">
        <v>5</v>
      </c>
      <c r="E16" s="55"/>
      <c r="F16" s="55"/>
      <c r="G16" s="56"/>
      <c r="H16" s="14"/>
      <c r="I16" s="54" t="s">
        <v>9</v>
      </c>
      <c r="J16" s="61"/>
      <c r="K16" s="55"/>
      <c r="L16" s="56"/>
      <c r="M16" s="21"/>
      <c r="N16" s="54" t="s">
        <v>72</v>
      </c>
      <c r="O16" s="55"/>
      <c r="P16" s="55"/>
      <c r="Q16" s="56"/>
      <c r="R16" s="13"/>
      <c r="S16" s="12"/>
    </row>
    <row r="17" spans="2:19" ht="30" customHeight="1" thickBot="1">
      <c r="B17" s="11"/>
      <c r="C17" s="12"/>
      <c r="D17" s="26" t="s">
        <v>6</v>
      </c>
      <c r="E17" s="86"/>
      <c r="F17" s="87"/>
      <c r="G17" s="27" t="s">
        <v>7</v>
      </c>
      <c r="H17" s="15" t="s">
        <v>8</v>
      </c>
      <c r="I17" s="26" t="s">
        <v>10</v>
      </c>
      <c r="J17" s="98"/>
      <c r="K17" s="98"/>
      <c r="L17" s="27" t="s">
        <v>7</v>
      </c>
      <c r="M17" s="4" t="s">
        <v>11</v>
      </c>
      <c r="N17" s="26" t="s">
        <v>13</v>
      </c>
      <c r="O17" s="57" t="str">
        <f>IF(E17+J17=0,"",E17+J17)</f>
        <v/>
      </c>
      <c r="P17" s="58"/>
      <c r="Q17" s="27" t="s">
        <v>7</v>
      </c>
      <c r="R17" s="13"/>
      <c r="S17" s="12"/>
    </row>
    <row r="18" spans="2:19">
      <c r="B18" s="11"/>
      <c r="C18" s="12"/>
      <c r="D18" s="12"/>
      <c r="E18" s="18" t="s">
        <v>36</v>
      </c>
      <c r="F18" s="2"/>
      <c r="G18" s="2"/>
      <c r="H18" s="2"/>
      <c r="I18" s="2"/>
      <c r="J18" s="2"/>
      <c r="K18" s="2"/>
      <c r="L18" s="2"/>
      <c r="M18" s="2"/>
      <c r="N18" s="3"/>
      <c r="O18" s="12"/>
      <c r="P18" s="12"/>
      <c r="Q18" s="12"/>
      <c r="R18" s="13"/>
      <c r="S18" s="12"/>
    </row>
    <row r="19" spans="2:19">
      <c r="B19" s="11"/>
      <c r="C19" s="8"/>
      <c r="D19" s="9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3"/>
      <c r="S19" s="12"/>
    </row>
    <row r="20" spans="2:19" ht="14.25" thickBot="1">
      <c r="B20" s="11"/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3"/>
      <c r="S20" s="12"/>
    </row>
    <row r="21" spans="2:19">
      <c r="B21" s="11"/>
      <c r="C21" s="11"/>
      <c r="D21" s="54" t="s">
        <v>37</v>
      </c>
      <c r="E21" s="55"/>
      <c r="F21" s="55"/>
      <c r="G21" s="56"/>
      <c r="H21" s="14"/>
      <c r="I21" s="54" t="s">
        <v>38</v>
      </c>
      <c r="J21" s="55"/>
      <c r="K21" s="55"/>
      <c r="L21" s="56"/>
      <c r="M21" s="21"/>
      <c r="N21" s="54" t="s">
        <v>73</v>
      </c>
      <c r="O21" s="55"/>
      <c r="P21" s="55"/>
      <c r="Q21" s="56"/>
      <c r="R21" s="13"/>
      <c r="S21" s="12"/>
    </row>
    <row r="22" spans="2:19" ht="30" customHeight="1" thickBot="1">
      <c r="B22" s="11"/>
      <c r="C22" s="11"/>
      <c r="D22" s="26" t="s">
        <v>39</v>
      </c>
      <c r="E22" s="86"/>
      <c r="F22" s="87"/>
      <c r="G22" s="27" t="s">
        <v>7</v>
      </c>
      <c r="H22" s="15" t="s">
        <v>8</v>
      </c>
      <c r="I22" s="26" t="s">
        <v>40</v>
      </c>
      <c r="J22" s="98"/>
      <c r="K22" s="98"/>
      <c r="L22" s="27" t="s">
        <v>7</v>
      </c>
      <c r="M22" s="4" t="s">
        <v>11</v>
      </c>
      <c r="N22" s="26" t="s">
        <v>41</v>
      </c>
      <c r="O22" s="57" t="str">
        <f>IF(E22+J22=0,"",E22+J22)</f>
        <v/>
      </c>
      <c r="P22" s="58"/>
      <c r="Q22" s="27" t="s">
        <v>7</v>
      </c>
      <c r="R22" s="13"/>
      <c r="S22" s="12"/>
    </row>
    <row r="23" spans="2:19">
      <c r="B23" s="11"/>
      <c r="C23" s="1"/>
      <c r="D23" s="12"/>
      <c r="E23" s="12"/>
      <c r="F23" s="12"/>
      <c r="G23" s="12"/>
      <c r="H23" s="12"/>
      <c r="I23" s="12"/>
      <c r="J23" s="2"/>
      <c r="K23" s="2"/>
      <c r="L23" s="2"/>
      <c r="M23" s="2"/>
      <c r="N23" s="2"/>
      <c r="O23" s="3"/>
      <c r="P23" s="12"/>
      <c r="Q23" s="12"/>
      <c r="R23" s="13"/>
      <c r="S23" s="12"/>
    </row>
    <row r="24" spans="2:19" ht="14.25" thickBot="1">
      <c r="B24" s="11"/>
      <c r="C24" s="12"/>
      <c r="D24" s="9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3"/>
      <c r="S24" s="12"/>
    </row>
    <row r="25" spans="2:19">
      <c r="B25" s="11"/>
      <c r="C25" s="12"/>
      <c r="D25" s="54" t="s">
        <v>72</v>
      </c>
      <c r="E25" s="55"/>
      <c r="F25" s="55"/>
      <c r="G25" s="56"/>
      <c r="H25" s="14"/>
      <c r="I25" s="54" t="s">
        <v>74</v>
      </c>
      <c r="J25" s="55"/>
      <c r="K25" s="55"/>
      <c r="L25" s="56"/>
      <c r="M25" s="21"/>
      <c r="N25" s="54" t="s">
        <v>49</v>
      </c>
      <c r="O25" s="55"/>
      <c r="P25" s="55"/>
      <c r="Q25" s="56"/>
      <c r="R25" s="13"/>
      <c r="S25" s="12"/>
    </row>
    <row r="26" spans="2:19" ht="30" customHeight="1" thickBot="1">
      <c r="B26" s="11"/>
      <c r="C26" s="12"/>
      <c r="D26" s="26" t="s">
        <v>42</v>
      </c>
      <c r="E26" s="57" t="str">
        <f>O17</f>
        <v/>
      </c>
      <c r="F26" s="58"/>
      <c r="G26" s="27" t="s">
        <v>7</v>
      </c>
      <c r="H26" s="15" t="s">
        <v>43</v>
      </c>
      <c r="I26" s="26" t="s">
        <v>44</v>
      </c>
      <c r="J26" s="57" t="str">
        <f>O22</f>
        <v/>
      </c>
      <c r="K26" s="58"/>
      <c r="L26" s="27" t="s">
        <v>7</v>
      </c>
      <c r="M26" s="4" t="s">
        <v>11</v>
      </c>
      <c r="N26" s="26" t="s">
        <v>45</v>
      </c>
      <c r="O26" s="57" t="str">
        <f>IF(AND(E26="",J26=""),"",E26-J26)</f>
        <v/>
      </c>
      <c r="P26" s="58"/>
      <c r="Q26" s="27" t="s">
        <v>7</v>
      </c>
      <c r="R26" s="13"/>
      <c r="S26" s="12"/>
    </row>
    <row r="27" spans="2:19"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3"/>
      <c r="P27" s="12"/>
      <c r="Q27" s="12"/>
      <c r="R27" s="13"/>
      <c r="S27" s="12"/>
    </row>
    <row r="28" spans="2:19" ht="14.25" thickBot="1">
      <c r="B28" s="11"/>
      <c r="C28" s="12"/>
      <c r="D28" s="12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2"/>
      <c r="Q28" s="12"/>
      <c r="R28" s="13"/>
      <c r="S28" s="12"/>
    </row>
    <row r="29" spans="2:19">
      <c r="B29" s="11"/>
      <c r="C29" s="12"/>
      <c r="D29" s="54" t="s">
        <v>49</v>
      </c>
      <c r="E29" s="55"/>
      <c r="F29" s="55"/>
      <c r="G29" s="56"/>
      <c r="H29" s="14"/>
      <c r="I29" s="14"/>
      <c r="J29" s="12"/>
      <c r="K29" s="12"/>
      <c r="L29" s="12"/>
      <c r="M29" s="14"/>
      <c r="N29" s="54" t="s">
        <v>50</v>
      </c>
      <c r="O29" s="55"/>
      <c r="P29" s="55"/>
      <c r="Q29" s="56"/>
      <c r="R29" s="13"/>
      <c r="S29" s="12"/>
    </row>
    <row r="30" spans="2:19" ht="30" customHeight="1" thickBot="1">
      <c r="B30" s="11"/>
      <c r="C30" s="12"/>
      <c r="D30" s="26" t="s">
        <v>46</v>
      </c>
      <c r="E30" s="57" t="str">
        <f>O26</f>
        <v/>
      </c>
      <c r="F30" s="58"/>
      <c r="G30" s="27" t="s">
        <v>7</v>
      </c>
      <c r="H30" s="15" t="s">
        <v>24</v>
      </c>
      <c r="I30" s="14">
        <v>61</v>
      </c>
      <c r="J30" s="77" t="s">
        <v>48</v>
      </c>
      <c r="K30" s="77"/>
      <c r="L30" s="77"/>
      <c r="M30" s="14" t="s">
        <v>11</v>
      </c>
      <c r="N30" s="26" t="s">
        <v>77</v>
      </c>
      <c r="O30" s="69" t="str">
        <f>IF(E30="","",ROUNDDOWN(E30/61*0.4,0))</f>
        <v/>
      </c>
      <c r="P30" s="69"/>
      <c r="Q30" s="27" t="s">
        <v>7</v>
      </c>
      <c r="R30" s="13"/>
      <c r="S30" s="12"/>
    </row>
    <row r="31" spans="2:19" ht="14.25" thickBot="1">
      <c r="B31" s="11"/>
      <c r="C31" s="12"/>
      <c r="D31" s="12"/>
      <c r="E31" s="12"/>
      <c r="F31" s="12"/>
      <c r="G31" s="12"/>
      <c r="H31" s="12"/>
      <c r="I31" s="12"/>
      <c r="J31" s="14"/>
      <c r="K31" s="14"/>
      <c r="L31" s="14"/>
      <c r="M31" s="12"/>
      <c r="N31" s="12"/>
      <c r="O31" s="12" t="s">
        <v>33</v>
      </c>
      <c r="P31" s="12"/>
      <c r="Q31" s="12"/>
      <c r="R31" s="13"/>
      <c r="S31" s="12"/>
    </row>
    <row r="32" spans="2:19"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54" t="s">
        <v>50</v>
      </c>
      <c r="O32" s="55"/>
      <c r="P32" s="55"/>
      <c r="Q32" s="56"/>
      <c r="R32" s="13"/>
      <c r="S32" s="12"/>
    </row>
    <row r="33" spans="2:19" ht="21" customHeight="1"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37"/>
      <c r="N33" s="33" t="s">
        <v>47</v>
      </c>
      <c r="O33" s="12" t="str">
        <f>IF(O30="","",ROUNDUP(O30/1000,0))</f>
        <v/>
      </c>
      <c r="P33" s="16" t="str">
        <f>IF(O33&lt;&gt;"",",000","")</f>
        <v/>
      </c>
      <c r="Q33" s="34" t="s">
        <v>7</v>
      </c>
      <c r="R33" s="13"/>
      <c r="S33" s="12"/>
    </row>
    <row r="34" spans="2:19" ht="14.25" thickBot="1">
      <c r="B34" s="11"/>
      <c r="C34" s="8"/>
      <c r="D34" s="9"/>
      <c r="E34" s="9"/>
      <c r="F34" s="9"/>
      <c r="G34" s="9"/>
      <c r="H34" s="12"/>
      <c r="I34" s="12"/>
      <c r="J34" s="12"/>
      <c r="K34" s="12"/>
      <c r="L34" s="12"/>
      <c r="M34" s="12"/>
      <c r="N34" s="65"/>
      <c r="O34" s="66"/>
      <c r="P34" s="66"/>
      <c r="Q34" s="67"/>
      <c r="R34" s="13"/>
      <c r="S34" s="12"/>
    </row>
    <row r="35" spans="2:19">
      <c r="B35" s="11"/>
      <c r="C35" s="11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3"/>
      <c r="S35" s="12"/>
    </row>
    <row r="36" spans="2:19">
      <c r="B36" s="11"/>
      <c r="C36" s="11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3"/>
      <c r="S36" s="12"/>
    </row>
    <row r="37" spans="2:19" ht="14.25" thickBot="1">
      <c r="B37" s="11"/>
      <c r="C37" s="11"/>
      <c r="D37" s="12" t="s">
        <v>51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3"/>
      <c r="S37" s="12"/>
    </row>
    <row r="38" spans="2:19">
      <c r="B38" s="11"/>
      <c r="C38" s="11"/>
      <c r="D38" s="54" t="s">
        <v>52</v>
      </c>
      <c r="E38" s="55"/>
      <c r="F38" s="55"/>
      <c r="G38" s="56"/>
      <c r="H38" s="14"/>
      <c r="I38" s="14"/>
      <c r="J38" s="12"/>
      <c r="K38" s="12"/>
      <c r="L38" s="12"/>
      <c r="M38" s="14"/>
      <c r="N38" s="54" t="s">
        <v>53</v>
      </c>
      <c r="O38" s="55"/>
      <c r="P38" s="55"/>
      <c r="Q38" s="56"/>
      <c r="R38" s="13"/>
      <c r="S38" s="12"/>
    </row>
    <row r="39" spans="2:19" ht="30" customHeight="1" thickBot="1">
      <c r="B39" s="11"/>
      <c r="C39" s="11"/>
      <c r="D39" s="26" t="s">
        <v>13</v>
      </c>
      <c r="E39" s="57" t="str">
        <f>IF(E26="","",E26)</f>
        <v/>
      </c>
      <c r="F39" s="58"/>
      <c r="G39" s="27" t="s">
        <v>7</v>
      </c>
      <c r="H39" s="15" t="s">
        <v>24</v>
      </c>
      <c r="I39" s="14">
        <v>61</v>
      </c>
      <c r="J39" s="77" t="s">
        <v>14</v>
      </c>
      <c r="K39" s="77"/>
      <c r="L39" s="77"/>
      <c r="M39" s="14" t="s">
        <v>11</v>
      </c>
      <c r="N39" s="26" t="s">
        <v>55</v>
      </c>
      <c r="O39" s="28" t="str">
        <f>IF(E39="","",ROUNDUP(ROUNDUP(E39/61,0)*0.3/1000,0))</f>
        <v/>
      </c>
      <c r="P39" s="29" t="str">
        <f>IF(O39&lt;&gt;"",",000","")</f>
        <v/>
      </c>
      <c r="Q39" s="27" t="s">
        <v>7</v>
      </c>
      <c r="R39" s="13"/>
      <c r="S39" s="12"/>
    </row>
    <row r="40" spans="2:19">
      <c r="B40" s="11"/>
      <c r="C40" s="11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3"/>
      <c r="S40" s="12"/>
    </row>
    <row r="41" spans="2:19">
      <c r="B41" s="11"/>
      <c r="C41" s="11"/>
      <c r="D41" s="99" t="s">
        <v>57</v>
      </c>
      <c r="E41" s="100"/>
      <c r="F41" s="100"/>
      <c r="G41" s="101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3"/>
      <c r="S41" s="12"/>
    </row>
    <row r="42" spans="2:19" ht="30" customHeight="1">
      <c r="B42" s="11"/>
      <c r="C42" s="11"/>
      <c r="D42" s="1" t="s">
        <v>54</v>
      </c>
      <c r="E42" s="7" t="str">
        <f>IF(O39="","",IF(O39&lt;200,O39,200))</f>
        <v/>
      </c>
      <c r="F42" s="5" t="str">
        <f>IF(E42&lt;&gt;"",",000","")</f>
        <v/>
      </c>
      <c r="G42" s="3" t="s">
        <v>7</v>
      </c>
      <c r="H42" s="91" t="s">
        <v>82</v>
      </c>
      <c r="I42" s="92"/>
      <c r="J42" s="92"/>
      <c r="K42" s="12"/>
      <c r="L42" s="12"/>
      <c r="M42" s="12"/>
      <c r="N42" s="12"/>
      <c r="O42" s="12"/>
      <c r="P42" s="12"/>
      <c r="Q42" s="12"/>
      <c r="R42" s="13"/>
      <c r="S42" s="12"/>
    </row>
    <row r="43" spans="2:19">
      <c r="B43" s="11"/>
      <c r="C43" s="1"/>
      <c r="D43" s="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3"/>
      <c r="S43" s="12"/>
    </row>
    <row r="44" spans="2:19" ht="14.25" thickBot="1">
      <c r="B44" s="11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3"/>
      <c r="S44" s="12"/>
    </row>
    <row r="45" spans="2:19">
      <c r="B45" s="11"/>
      <c r="C45" s="12"/>
      <c r="D45" s="54" t="s">
        <v>50</v>
      </c>
      <c r="E45" s="55"/>
      <c r="F45" s="55"/>
      <c r="G45" s="56"/>
      <c r="H45" s="89" t="s">
        <v>17</v>
      </c>
      <c r="I45" s="54" t="s">
        <v>23</v>
      </c>
      <c r="J45" s="61"/>
      <c r="K45" s="55"/>
      <c r="L45" s="56"/>
      <c r="M45" s="77" t="s">
        <v>11</v>
      </c>
      <c r="N45" s="54" t="s">
        <v>20</v>
      </c>
      <c r="O45" s="55"/>
      <c r="P45" s="55"/>
      <c r="Q45" s="56"/>
      <c r="R45" s="13"/>
      <c r="S45" s="12"/>
    </row>
    <row r="46" spans="2:19" ht="30" customHeight="1" thickBot="1">
      <c r="B46" s="11"/>
      <c r="C46" s="12"/>
      <c r="D46" s="38" t="s">
        <v>75</v>
      </c>
      <c r="E46" s="32" t="str">
        <f>IF(E42="","",IF(O33&lt;E42,O33,E42))</f>
        <v/>
      </c>
      <c r="F46" s="29" t="str">
        <f>IF(E46&lt;&gt;"",",000","")</f>
        <v/>
      </c>
      <c r="G46" s="27" t="s">
        <v>7</v>
      </c>
      <c r="H46" s="89"/>
      <c r="I46" s="26" t="s">
        <v>56</v>
      </c>
      <c r="J46" s="87"/>
      <c r="K46" s="87"/>
      <c r="L46" s="27" t="s">
        <v>19</v>
      </c>
      <c r="M46" s="77"/>
      <c r="N46" s="26" t="s">
        <v>58</v>
      </c>
      <c r="O46" s="28" t="str">
        <f>IF(E46="","",E46*J46)</f>
        <v/>
      </c>
      <c r="P46" s="29" t="str">
        <f>IF(O46&lt;&gt;"",",000","")</f>
        <v/>
      </c>
      <c r="Q46" s="27" t="s">
        <v>7</v>
      </c>
      <c r="R46" s="13"/>
      <c r="S46" s="12"/>
    </row>
    <row r="47" spans="2:19"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3"/>
      <c r="S47" s="12"/>
    </row>
    <row r="48" spans="2:19">
      <c r="B48" s="11"/>
      <c r="C48" s="12"/>
      <c r="D48" s="45" t="s">
        <v>29</v>
      </c>
      <c r="E48" s="12" t="s">
        <v>27</v>
      </c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3"/>
      <c r="S48" s="12"/>
    </row>
    <row r="49" spans="2:19"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3"/>
      <c r="S49" s="12"/>
    </row>
    <row r="50" spans="2:19">
      <c r="D50" t="s">
        <v>80</v>
      </c>
    </row>
    <row r="51" spans="2:19">
      <c r="D51" t="s">
        <v>81</v>
      </c>
    </row>
  </sheetData>
  <sheetProtection sheet="1" objects="1" scenarios="1"/>
  <mergeCells count="43">
    <mergeCell ref="J39:L39"/>
    <mergeCell ref="D41:G41"/>
    <mergeCell ref="D25:G25"/>
    <mergeCell ref="I25:L25"/>
    <mergeCell ref="N25:Q25"/>
    <mergeCell ref="E26:F26"/>
    <mergeCell ref="J26:K26"/>
    <mergeCell ref="O26:P26"/>
    <mergeCell ref="N34:Q34"/>
    <mergeCell ref="D38:G38"/>
    <mergeCell ref="N38:Q38"/>
    <mergeCell ref="E39:F39"/>
    <mergeCell ref="D29:G29"/>
    <mergeCell ref="N29:Q29"/>
    <mergeCell ref="E30:F30"/>
    <mergeCell ref="J30:L30"/>
    <mergeCell ref="D45:G45"/>
    <mergeCell ref="H45:H46"/>
    <mergeCell ref="I45:L45"/>
    <mergeCell ref="M45:M46"/>
    <mergeCell ref="N45:Q45"/>
    <mergeCell ref="J46:K46"/>
    <mergeCell ref="I21:L21"/>
    <mergeCell ref="N21:Q21"/>
    <mergeCell ref="E22:F22"/>
    <mergeCell ref="J22:K22"/>
    <mergeCell ref="O22:P22"/>
    <mergeCell ref="H42:J42"/>
    <mergeCell ref="L2:Q2"/>
    <mergeCell ref="C4:Q4"/>
    <mergeCell ref="C8:Q8"/>
    <mergeCell ref="C12:J12"/>
    <mergeCell ref="O30:P30"/>
    <mergeCell ref="C5:Q5"/>
    <mergeCell ref="M11:O11"/>
    <mergeCell ref="N32:Q32"/>
    <mergeCell ref="D16:G16"/>
    <mergeCell ref="I16:L16"/>
    <mergeCell ref="N16:Q16"/>
    <mergeCell ref="E17:F17"/>
    <mergeCell ref="J17:K17"/>
    <mergeCell ref="O17:P17"/>
    <mergeCell ref="D21:G21"/>
  </mergeCells>
  <phoneticPr fontId="2"/>
  <pageMargins left="0.7" right="0.7" top="0.75" bottom="0.75" header="0.3" footer="0.3"/>
  <pageSetup paperSize="9" scale="96" orientation="portrait" r:id="rId1"/>
  <headerFooter>
    <oddHeader>&amp;L※課税事業者の場合は売上高は全て&amp;"-,太字"&amp;14&amp;U&amp;KFF0000税抜き&amp;"-,標準"&amp;11&amp;U&amp;K01+000で記入してください。&amp;R【別紙②】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39"/>
  <sheetViews>
    <sheetView view="pageBreakPreview" topLeftCell="A31" zoomScaleNormal="100" zoomScaleSheetLayoutView="100" workbookViewId="0">
      <selection activeCell="R15" sqref="R15"/>
    </sheetView>
  </sheetViews>
  <sheetFormatPr defaultRowHeight="13.5"/>
  <cols>
    <col min="1" max="1" width="1" customWidth="1"/>
    <col min="2" max="2" width="1.625" customWidth="1"/>
    <col min="3" max="3" width="3.375" customWidth="1"/>
    <col min="4" max="4" width="12.625" customWidth="1"/>
    <col min="5" max="5" width="4.875" bestFit="1" customWidth="1"/>
    <col min="6" max="6" width="3.375" customWidth="1"/>
    <col min="7" max="7" width="3.875" customWidth="1"/>
    <col min="8" max="8" width="3.375" customWidth="1"/>
    <col min="9" max="9" width="14.625" customWidth="1"/>
    <col min="10" max="10" width="7.625" bestFit="1" customWidth="1"/>
    <col min="11" max="13" width="3.375" customWidth="1"/>
    <col min="14" max="14" width="12.625" customWidth="1"/>
    <col min="15" max="15" width="4.875" bestFit="1" customWidth="1"/>
    <col min="16" max="16" width="3.375" customWidth="1"/>
    <col min="17" max="17" width="1" customWidth="1"/>
    <col min="19" max="19" width="10.5" bestFit="1" customWidth="1"/>
  </cols>
  <sheetData>
    <row r="1" spans="2:19" ht="9.75" customHeight="1"/>
    <row r="2" spans="2:19" ht="19.5" customHeight="1">
      <c r="J2" s="17" t="s">
        <v>0</v>
      </c>
      <c r="K2" s="51"/>
      <c r="L2" s="52"/>
      <c r="M2" s="52"/>
      <c r="N2" s="52"/>
      <c r="O2" s="52"/>
      <c r="P2" s="53"/>
      <c r="S2" s="43">
        <v>44311</v>
      </c>
    </row>
    <row r="4" spans="2:19">
      <c r="B4" s="59" t="s">
        <v>1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S4" s="22"/>
    </row>
    <row r="5" spans="2:19">
      <c r="B5" s="59" t="s">
        <v>69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S5" s="22"/>
    </row>
    <row r="6" spans="2:19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S6" s="22"/>
    </row>
    <row r="7" spans="2:19">
      <c r="B7" t="s">
        <v>87</v>
      </c>
    </row>
    <row r="8" spans="2:19" ht="7.5" customHeight="1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0"/>
    </row>
    <row r="9" spans="2:19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</row>
    <row r="10" spans="2:19" ht="14.25" thickBot="1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3"/>
    </row>
    <row r="11" spans="2:19">
      <c r="B11" s="11"/>
      <c r="C11" s="54" t="s">
        <v>60</v>
      </c>
      <c r="D11" s="55"/>
      <c r="E11" s="55"/>
      <c r="F11" s="56"/>
      <c r="G11" s="14"/>
      <c r="H11" s="102"/>
      <c r="I11" s="103"/>
      <c r="J11" s="103"/>
      <c r="K11" s="103"/>
      <c r="L11" s="21"/>
      <c r="M11" s="102"/>
      <c r="N11" s="103"/>
      <c r="O11" s="103"/>
      <c r="P11" s="103"/>
      <c r="Q11" s="13"/>
    </row>
    <row r="12" spans="2:19" ht="30" customHeight="1" thickBot="1">
      <c r="B12" s="11"/>
      <c r="C12" s="26" t="s">
        <v>61</v>
      </c>
      <c r="D12" s="109"/>
      <c r="E12" s="109"/>
      <c r="F12" s="110"/>
      <c r="G12" s="15"/>
      <c r="H12" s="12"/>
      <c r="I12" s="107"/>
      <c r="J12" s="107"/>
      <c r="K12" s="12"/>
      <c r="L12" s="4"/>
      <c r="M12" s="12"/>
      <c r="N12" s="108"/>
      <c r="O12" s="77"/>
      <c r="P12" s="12"/>
      <c r="Q12" s="13"/>
    </row>
    <row r="13" spans="2:19" ht="14.25" thickBot="1"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3"/>
    </row>
    <row r="14" spans="2:19">
      <c r="B14" s="11"/>
      <c r="C14" s="54" t="s">
        <v>59</v>
      </c>
      <c r="D14" s="55"/>
      <c r="E14" s="55"/>
      <c r="F14" s="56"/>
      <c r="G14" s="14"/>
      <c r="H14" s="54" t="s">
        <v>62</v>
      </c>
      <c r="I14" s="106"/>
      <c r="J14" s="48"/>
      <c r="K14" s="49"/>
      <c r="L14" s="21"/>
      <c r="M14" s="54" t="s">
        <v>85</v>
      </c>
      <c r="N14" s="55"/>
      <c r="O14" s="55"/>
      <c r="P14" s="56"/>
      <c r="Q14" s="13"/>
    </row>
    <row r="15" spans="2:19" ht="30" customHeight="1" thickBot="1">
      <c r="B15" s="11"/>
      <c r="C15" s="26" t="s">
        <v>10</v>
      </c>
      <c r="D15" s="105"/>
      <c r="E15" s="104"/>
      <c r="F15" s="27" t="s">
        <v>7</v>
      </c>
      <c r="G15" s="15" t="s">
        <v>64</v>
      </c>
      <c r="H15" s="26" t="s">
        <v>63</v>
      </c>
      <c r="I15" s="47" t="str">
        <f>IF(D12="","",DATEDIF(D12,S2,"d")+1)</f>
        <v/>
      </c>
      <c r="J15" s="50" t="s">
        <v>84</v>
      </c>
      <c r="K15" s="12"/>
      <c r="L15" s="4" t="s">
        <v>11</v>
      </c>
      <c r="M15" s="26" t="s">
        <v>66</v>
      </c>
      <c r="N15" s="57" t="str">
        <f>IF(D15="","",ROUNDDOWN(D15/I15*0.3,0))</f>
        <v/>
      </c>
      <c r="O15" s="58"/>
      <c r="P15" s="27" t="s">
        <v>7</v>
      </c>
      <c r="Q15" s="13"/>
    </row>
    <row r="16" spans="2:19" ht="23.25" customHeight="1" thickBot="1">
      <c r="B16" s="11"/>
      <c r="C16" s="12"/>
      <c r="D16" s="12"/>
      <c r="E16" s="12"/>
      <c r="F16" s="12"/>
      <c r="G16" s="12"/>
      <c r="H16" s="12"/>
      <c r="I16" s="14"/>
      <c r="J16" s="14"/>
      <c r="K16" s="14"/>
      <c r="L16" s="12"/>
      <c r="M16" s="12"/>
      <c r="N16" s="12" t="s">
        <v>33</v>
      </c>
      <c r="O16" s="12"/>
      <c r="P16" s="12"/>
      <c r="Q16" s="13"/>
    </row>
    <row r="17" spans="2:17"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54" t="s">
        <v>65</v>
      </c>
      <c r="N17" s="55"/>
      <c r="O17" s="55"/>
      <c r="P17" s="56"/>
      <c r="Q17" s="13"/>
    </row>
    <row r="18" spans="2:17" ht="30" customHeight="1"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39" t="s">
        <v>16</v>
      </c>
      <c r="N18" s="9" t="str">
        <f>IF(N15="","",IF(ROUNDUP(N15/1000,0)&gt;=75,75,(IF(N15="","",IF(ROUNDUP(N15/1000,0)&lt;=25,25,ROUNDUP(N15/1000,0))))))</f>
        <v/>
      </c>
      <c r="O18" s="40" t="str">
        <f>IF(N18&lt;&gt;"",",000","")</f>
        <v/>
      </c>
      <c r="P18" s="41" t="s">
        <v>7</v>
      </c>
      <c r="Q18" s="13"/>
    </row>
    <row r="19" spans="2:17" ht="14.25" thickBot="1"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65" t="s">
        <v>32</v>
      </c>
      <c r="N19" s="66"/>
      <c r="O19" s="66"/>
      <c r="P19" s="67"/>
      <c r="Q19" s="13"/>
    </row>
    <row r="20" spans="2:17">
      <c r="B20" s="11"/>
      <c r="C20" s="12"/>
      <c r="D20" s="23"/>
      <c r="E20" s="6"/>
      <c r="F20" s="2"/>
      <c r="G20" s="6"/>
      <c r="H20" s="2"/>
      <c r="I20" s="24"/>
      <c r="J20" s="24"/>
      <c r="K20" s="2"/>
      <c r="L20" s="25"/>
      <c r="M20" s="2"/>
      <c r="N20" s="31"/>
      <c r="O20" s="15"/>
      <c r="P20" s="12"/>
      <c r="Q20" s="13"/>
    </row>
    <row r="21" spans="2:17" ht="14.25" thickBot="1"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3"/>
    </row>
    <row r="22" spans="2:17">
      <c r="B22" s="11"/>
      <c r="C22" s="54" t="s">
        <v>65</v>
      </c>
      <c r="D22" s="55"/>
      <c r="E22" s="55"/>
      <c r="F22" s="56"/>
      <c r="G22" s="89" t="s">
        <v>17</v>
      </c>
      <c r="H22" s="54" t="s">
        <v>23</v>
      </c>
      <c r="I22" s="61"/>
      <c r="J22" s="55"/>
      <c r="K22" s="56"/>
      <c r="L22" s="77" t="s">
        <v>11</v>
      </c>
      <c r="M22" s="54" t="s">
        <v>20</v>
      </c>
      <c r="N22" s="55"/>
      <c r="O22" s="55"/>
      <c r="P22" s="56"/>
      <c r="Q22" s="13"/>
    </row>
    <row r="23" spans="2:17" ht="30" customHeight="1" thickBot="1">
      <c r="B23" s="11"/>
      <c r="C23" s="26" t="s">
        <v>16</v>
      </c>
      <c r="D23" s="30" t="str">
        <f>IF(N18="","",N18)</f>
        <v/>
      </c>
      <c r="E23" s="29" t="str">
        <f>IF(D23="","",",000")</f>
        <v/>
      </c>
      <c r="F23" s="27" t="s">
        <v>7</v>
      </c>
      <c r="G23" s="89"/>
      <c r="H23" s="26" t="s">
        <v>18</v>
      </c>
      <c r="I23" s="104"/>
      <c r="J23" s="104"/>
      <c r="K23" s="27" t="s">
        <v>19</v>
      </c>
      <c r="L23" s="77"/>
      <c r="M23" s="26" t="s">
        <v>25</v>
      </c>
      <c r="N23" s="28" t="str">
        <f>IF(D23="","",D23*I23)</f>
        <v/>
      </c>
      <c r="O23" s="29" t="str">
        <f>IF(N23="","",",000")</f>
        <v/>
      </c>
      <c r="P23" s="27" t="s">
        <v>7</v>
      </c>
      <c r="Q23" s="13"/>
    </row>
    <row r="24" spans="2:17"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3"/>
    </row>
    <row r="25" spans="2:17">
      <c r="B25" s="11"/>
      <c r="C25" s="45" t="s">
        <v>29</v>
      </c>
      <c r="D25" s="12" t="s">
        <v>27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3"/>
    </row>
    <row r="26" spans="2:17"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3"/>
    </row>
    <row r="29" spans="2:17">
      <c r="B29" t="s">
        <v>86</v>
      </c>
    </row>
    <row r="30" spans="2:17" ht="7.5" customHeight="1"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0"/>
    </row>
    <row r="31" spans="2:17"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3"/>
    </row>
    <row r="32" spans="2:17" ht="14.25" thickBot="1"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3"/>
    </row>
    <row r="33" spans="2:17">
      <c r="B33" s="11"/>
      <c r="C33" s="54" t="s">
        <v>65</v>
      </c>
      <c r="D33" s="55"/>
      <c r="E33" s="55"/>
      <c r="F33" s="56"/>
      <c r="G33" s="89" t="s">
        <v>17</v>
      </c>
      <c r="H33" s="54" t="s">
        <v>23</v>
      </c>
      <c r="I33" s="61"/>
      <c r="J33" s="55"/>
      <c r="K33" s="56"/>
      <c r="L33" s="77" t="s">
        <v>11</v>
      </c>
      <c r="M33" s="54" t="s">
        <v>20</v>
      </c>
      <c r="N33" s="55"/>
      <c r="O33" s="55"/>
      <c r="P33" s="56"/>
      <c r="Q33" s="13"/>
    </row>
    <row r="34" spans="2:17" ht="30" customHeight="1" thickBot="1">
      <c r="B34" s="11"/>
      <c r="C34" s="26" t="s">
        <v>6</v>
      </c>
      <c r="D34" s="58" t="s">
        <v>67</v>
      </c>
      <c r="E34" s="58"/>
      <c r="F34" s="27" t="s">
        <v>7</v>
      </c>
      <c r="G34" s="89"/>
      <c r="H34" s="26" t="s">
        <v>18</v>
      </c>
      <c r="I34" s="104"/>
      <c r="J34" s="104"/>
      <c r="K34" s="27" t="s">
        <v>19</v>
      </c>
      <c r="L34" s="77"/>
      <c r="M34" s="26" t="s">
        <v>25</v>
      </c>
      <c r="N34" s="28" t="str">
        <f>IF(I34="","",25*I34)</f>
        <v/>
      </c>
      <c r="O34" s="29" t="str">
        <f>IF(N34="","",",000")</f>
        <v/>
      </c>
      <c r="P34" s="27" t="s">
        <v>7</v>
      </c>
      <c r="Q34" s="13"/>
    </row>
    <row r="35" spans="2:17"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3"/>
    </row>
    <row r="36" spans="2:17">
      <c r="B36" s="11"/>
      <c r="C36" s="45" t="s">
        <v>29</v>
      </c>
      <c r="D36" s="12" t="s">
        <v>27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3"/>
    </row>
    <row r="37" spans="2:17"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3"/>
    </row>
    <row r="38" spans="2:17">
      <c r="C38" t="s">
        <v>80</v>
      </c>
    </row>
    <row r="39" spans="2:17">
      <c r="C39" t="s">
        <v>81</v>
      </c>
    </row>
  </sheetData>
  <sheetProtection sheet="1" objects="1" scenarios="1"/>
  <mergeCells count="29">
    <mergeCell ref="I34:J34"/>
    <mergeCell ref="D34:E34"/>
    <mergeCell ref="I12:J12"/>
    <mergeCell ref="N12:O12"/>
    <mergeCell ref="D12:F12"/>
    <mergeCell ref="M17:P17"/>
    <mergeCell ref="C33:F33"/>
    <mergeCell ref="G33:G34"/>
    <mergeCell ref="H33:K33"/>
    <mergeCell ref="L33:L34"/>
    <mergeCell ref="M33:P33"/>
    <mergeCell ref="C22:F22"/>
    <mergeCell ref="G22:G23"/>
    <mergeCell ref="H22:K22"/>
    <mergeCell ref="L22:L23"/>
    <mergeCell ref="M22:P22"/>
    <mergeCell ref="I23:J23"/>
    <mergeCell ref="C14:F14"/>
    <mergeCell ref="M14:P14"/>
    <mergeCell ref="D15:E15"/>
    <mergeCell ref="N15:O15"/>
    <mergeCell ref="M19:P19"/>
    <mergeCell ref="H14:I14"/>
    <mergeCell ref="K2:P2"/>
    <mergeCell ref="B4:P4"/>
    <mergeCell ref="C11:F11"/>
    <mergeCell ref="H11:K11"/>
    <mergeCell ref="M11:P11"/>
    <mergeCell ref="B5:P5"/>
  </mergeCells>
  <phoneticPr fontId="2"/>
  <pageMargins left="0.7" right="0.7" top="0.75" bottom="0.75" header="0.3" footer="0.3"/>
  <pageSetup paperSize="9" scale="97" orientation="portrait" r:id="rId1"/>
  <headerFooter>
    <oddHeader>&amp;L※課税事業者の場合は売上高は全て&amp;"-,太字"&amp;14&amp;U&amp;KFF0000税抜き&amp;"-,標準"&amp;11&amp;U&amp;K01+000で記入してください。&amp;R【別紙②】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売上高方式</vt:lpstr>
      <vt:lpstr>売上高減少額方式</vt:lpstr>
      <vt:lpstr>新規開業店特例</vt:lpstr>
      <vt:lpstr>新規開業店特例!Print_Area</vt:lpstr>
      <vt:lpstr>売上高減少額方式!Print_Area</vt:lpstr>
      <vt:lpstr>売上高方式!Print_Area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2021-08-09T02:10:56Z</cp:lastPrinted>
  <dcterms:created xsi:type="dcterms:W3CDTF">2021-05-01T00:27:32Z</dcterms:created>
  <dcterms:modified xsi:type="dcterms:W3CDTF">2021-08-09T02:11:18Z</dcterms:modified>
</cp:coreProperties>
</file>