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下水財政係\係フォルダ\財政経営課照会分\令和2年度\34 R3.1.15　経営比較分析表（令和元年度決算）の分析等について\"/>
    </mc:Choice>
  </mc:AlternateContent>
  <workbookProtection workbookAlgorithmName="SHA-512" workbookHashValue="UICk9ybpkOe4oBHWMwvJElE5wN38tLnlj3HB+NDFBZJRGOgU+xHzQbBDA743FurCZsKH5NrYCMhynF65dtIfEg==" workbookSaltValue="4qgc8e/j7OWWbtPXweDXi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<sst xmlns="http://schemas.openxmlformats.org/spreadsheetml/2006/main" count="236" uniqueCount="119">
  <si>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</si>
  <si>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</si>
  <si>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</si>
  <si>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</si>
  <si>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</si>
  <si>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</si>
  <si>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</si>
  <si>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</si>
  <si>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</si>
  <si>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</si>
  <si>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</si>
  <si>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</si>
  <si>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</si>
  <si>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</si>
  <si>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</si>
  <si>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</si>
  <si>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</si>
  <si>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</si>
  <si>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</si>
  <si>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</si>
  <si>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</si>
  <si>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</si>
  <si>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</si>
  <si>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</si>
  <si>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</si>
  <si>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</si>
  <si>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</si>
  <si>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</si>
  <si>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</si>
  <si>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</si>
  <si>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</si>
  <si>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</si>
  <si>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</si>
  <si>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</si>
  <si>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</si>
  <si>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</si>
  <si>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</si>
  <si>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</si>
  <si>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</si>
  <si>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</si>
  <si>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</si>
  <si>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</si>
  <si>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</si>
  <si>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</si>
  <si>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</si>
  <si>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</si>
  <si>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</si>
  <si>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</si>
  <si>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</si>
  <si>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</si>
  <si>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</si>
  <si>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</si>
  <si>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</si>
  <si>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</si>
  <si>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</si>
  <si>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</si>
  <si>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</si>
  <si>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</si>
  <si>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</si>
  <si>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</si>
  <si>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</si>
  <si>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</si>
  <si>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</si>
  <si>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</si>
  <si>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</si>
  <si>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</si>
  <si>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</si>
  <si>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</si>
  <si>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</si>
  <si>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</si>
  <si>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</si>
  <si>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</si>
  <si>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</si>
  <si>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</si>
  <si>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</si>
  <si>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</si>
  <si>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</si>
  <si>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</si>
  <si>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</si>
  <si>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</si>
  <si>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</si>
  <si>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</si>
  <si>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</si>
  <si>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</si>
  <si>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</si>
  <si>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</si>
  <si>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</si>
  <si>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</si>
  <si>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</si>
  <si>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</si>
  <si>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</si>
  <si>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</si>
  <si>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</si>
  <si>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</si>
  <si>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</si>
  <si>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</si>
  <si>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</si>
  <si>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</si>
  <si>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</si>
  <si>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</si>
  <si>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</si>
  <si>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</si>
  <si>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</si>
  <si>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</si>
  <si>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</si>
  <si>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</si>
  <si>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</si>
  <si>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</si>
  <si>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</si>
  <si>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</si>
  <si>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</si>
  <si>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</si>
  <si>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</si>
  <si>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</si>
  <si>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</si>
  <si>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</si>
  <si>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③管渠改善率…事業開始はS53年度であり、法定耐用年数を超えた管渠がないため、更新を行っていない。
（※管路の法定耐用年数：50年）</t>
    <phoneticPr fontId="4"/>
  </si>
  <si>
    <t>　①収益的収支比率…収支差引差である一般会計繰入金は主に投資的経費である地方債元金償還に充てているため100%を下回っているが、対前年度比2.64P増加している。今後も経費の削減に努める必要がある。
　④企業債残高対事業規模比率…地方債の元金償還は一般会計からの繰入金で賄っているためゼロとなっている。
　⑤経費回収率…維持管理費の増加に伴い前年度比5.81P減少し、平均値より4.48P低い数値となっており、経費の削減に努める必要がある。
　⑥汚水処理原価…平均値より35.70円上回っており、経費の削減に努める必要がある。
　⑦施設利用率…一般的には高い数値が望まれており、対前年度比16.20P悪化したものの、平均値よりは13.67P高い状態である。更新時に適正規模になるよう検討する。
　⑧水洗化率…対前年度比0.34Pの増加となり、平均値より8.10P高い数値となっている。さらなる水洗化率の向上に向けて積極的に取り組んでいく。</t>
    <rPh sb="10" eb="12">
      <t>シュウシ</t>
    </rPh>
    <rPh sb="12" eb="14">
      <t>サシヒキ</t>
    </rPh>
    <rPh sb="14" eb="15">
      <t>サ</t>
    </rPh>
    <rPh sb="18" eb="20">
      <t>イッパン</t>
    </rPh>
    <rPh sb="20" eb="22">
      <t>カイケイ</t>
    </rPh>
    <rPh sb="22" eb="24">
      <t>クリイレ</t>
    </rPh>
    <rPh sb="24" eb="25">
      <t>キン</t>
    </rPh>
    <rPh sb="26" eb="27">
      <t>オモ</t>
    </rPh>
    <rPh sb="28" eb="31">
      <t>トウシテキ</t>
    </rPh>
    <rPh sb="31" eb="33">
      <t>ケイヒ</t>
    </rPh>
    <rPh sb="36" eb="39">
      <t>チホウサイ</t>
    </rPh>
    <rPh sb="39" eb="41">
      <t>ガンキン</t>
    </rPh>
    <rPh sb="41" eb="43">
      <t>ショウカン</t>
    </rPh>
    <rPh sb="44" eb="45">
      <t>ア</t>
    </rPh>
    <rPh sb="74" eb="76">
      <t>ゾウカ</t>
    </rPh>
    <rPh sb="166" eb="168">
      <t>ゾウカ</t>
    </rPh>
    <rPh sb="180" eb="182">
      <t>ゲンショウ</t>
    </rPh>
    <rPh sb="194" eb="195">
      <t>ヒク</t>
    </rPh>
    <rPh sb="300" eb="302">
      <t>アッカ</t>
    </rPh>
    <phoneticPr fontId="4"/>
  </si>
  <si>
    <t>　「1.経営の健全性・効率性」においては、⑤経費回収率、⑥汚水処理原価及び⑦施設利用率で対前年度比で悪化となったが、その他については前年度よりも改善した。
　今後、処理区域内の人口減少や施設の老朽化により、経営状況がさらに厳しくなることが想定される。また、令和６年度に企業会計化を行うため、より一層効率的な事業運営を図り、更なる経費削減に努めるとともに水洗化率100%を目指していく。</t>
    <rPh sb="22" eb="24">
      <t>ケイヒ</t>
    </rPh>
    <rPh sb="24" eb="26">
      <t>カイシュウ</t>
    </rPh>
    <rPh sb="35" eb="36">
      <t>オヨ</t>
    </rPh>
    <rPh sb="38" eb="40">
      <t>シセツ</t>
    </rPh>
    <rPh sb="40" eb="42">
      <t>リヨウ</t>
    </rPh>
    <rPh sb="42" eb="43">
      <t>リツ</t>
    </rPh>
    <rPh sb="128" eb="130">
      <t>レイワ</t>
    </rPh>
    <rPh sb="131" eb="133">
      <t>ネンド</t>
    </rPh>
    <rPh sb="134" eb="136">
      <t>キギョウ</t>
    </rPh>
    <rPh sb="136" eb="138">
      <t>カイケイ</t>
    </rPh>
    <rPh sb="138" eb="139">
      <t>カ</t>
    </rPh>
    <rPh sb="140" eb="141">
      <t>オコナ</t>
    </rPh>
    <rPh sb="147" eb="149">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</si>
</sst>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54-49CB-85AF-8E347BA06D2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7D54-49CB-85AF-8E347BA06D2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64.17</c:v>
                </c:pt>
                <c:pt idx="1">
                  <c:v>68.290000000000006</c:v>
                </c:pt>
                <c:pt idx="2">
                  <c:v>67.19</c:v>
                </c:pt>
                <c:pt idx="3">
                  <c:v>80.010000000000005</c:v>
                </c:pt>
                <c:pt idx="4">
                  <c:v>63.81</c:v>
                </c:pt>
              </c:numCache>
            </c:numRef>
          </c:val>
          <c:extLst>
            <c:ext xmlns:c16="http://schemas.microsoft.com/office/drawing/2014/chart" uri="{C3380CC4-5D6E-409C-BE32-E72D297353CC}">
              <c16:uniqueId val="{00000000-859D-4492-A666-D7B6164E971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859D-4492-A666-D7B6164E971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87.47</c:v>
                </c:pt>
                <c:pt idx="1">
                  <c:v>90.08</c:v>
                </c:pt>
                <c:pt idx="2">
                  <c:v>88.4</c:v>
                </c:pt>
                <c:pt idx="3">
                  <c:v>92.74</c:v>
                </c:pt>
                <c:pt idx="4">
                  <c:v>93.08</c:v>
                </c:pt>
              </c:numCache>
            </c:numRef>
          </c:val>
          <c:extLst>
            <c:ext xmlns:c16="http://schemas.microsoft.com/office/drawing/2014/chart" uri="{C3380CC4-5D6E-409C-BE32-E72D297353CC}">
              <c16:uniqueId val="{00000000-41AD-435D-9F1C-A6685C50628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41AD-435D-9F1C-A6685C50628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71.91</c:v>
                </c:pt>
                <c:pt idx="1">
                  <c:v>71.77</c:v>
                </c:pt>
                <c:pt idx="2">
                  <c:v>73.23</c:v>
                </c:pt>
                <c:pt idx="3">
                  <c:v>69.599999999999994</c:v>
                </c:pt>
                <c:pt idx="4">
                  <c:v>72.239999999999995</c:v>
                </c:pt>
              </c:numCache>
            </c:numRef>
          </c:val>
          <c:extLst>
            <c:ext xmlns:c16="http://schemas.microsoft.com/office/drawing/2014/chart" uri="{C3380CC4-5D6E-409C-BE32-E72D297353CC}">
              <c16:uniqueId val="{00000000-CCDB-46C5-9917-FF70F4ED5F1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DB-46C5-9917-FF70F4ED5F1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70-4C7A-8CF2-67740F2D5CD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70-4C7A-8CF2-67740F2D5CD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17-48F6-9CD3-7E6075F9203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17-48F6-9CD3-7E6075F9203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CF-45FD-BF28-16F63A7DF66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CF-45FD-BF28-16F63A7DF66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CA-48D1-BAC3-2EE618C7CF8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CA-48D1-BAC3-2EE618C7CF8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8D-4AC7-9286-F6C0377CC52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BC8D-4AC7-9286-F6C0377CC52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67.02</c:v>
                </c:pt>
                <c:pt idx="1">
                  <c:v>61.37</c:v>
                </c:pt>
                <c:pt idx="2">
                  <c:v>56.41</c:v>
                </c:pt>
                <c:pt idx="3">
                  <c:v>58.64</c:v>
                </c:pt>
                <c:pt idx="4">
                  <c:v>52.83</c:v>
                </c:pt>
              </c:numCache>
            </c:numRef>
          </c:val>
          <c:extLst>
            <c:ext xmlns:c16="http://schemas.microsoft.com/office/drawing/2014/chart" uri="{C3380CC4-5D6E-409C-BE32-E72D297353CC}">
              <c16:uniqueId val="{00000000-8AF7-4550-A26E-D7586CE563A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8AF7-4550-A26E-D7586CE563A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233.13</c:v>
                </c:pt>
                <c:pt idx="1">
                  <c:v>253.11</c:v>
                </c:pt>
                <c:pt idx="2">
                  <c:v>279.54000000000002</c:v>
                </c:pt>
                <c:pt idx="3">
                  <c:v>304.77999999999997</c:v>
                </c:pt>
                <c:pt idx="4">
                  <c:v>309.22000000000003</c:v>
                </c:pt>
              </c:numCache>
            </c:numRef>
          </c:val>
          <c:extLst>
            <c:ext xmlns:c16="http://schemas.microsoft.com/office/drawing/2014/chart" uri="{C3380CC4-5D6E-409C-BE32-E72D297353CC}">
              <c16:uniqueId val="{00000000-4822-437C-A1C8-8FBFA1C0F53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4822-437C-A1C8-8FBFA1C0F53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四日市市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311551</v>
      </c>
      <c r="AM8" s="69"/>
      <c r="AN8" s="69"/>
      <c r="AO8" s="69"/>
      <c r="AP8" s="69"/>
      <c r="AQ8" s="69"/>
      <c r="AR8" s="69"/>
      <c r="AS8" s="69"/>
      <c r="AT8" s="68">
        <f>データ!T6</f>
        <v>206.48</v>
      </c>
      <c r="AU8" s="68"/>
      <c r="AV8" s="68"/>
      <c r="AW8" s="68"/>
      <c r="AX8" s="68"/>
      <c r="AY8" s="68"/>
      <c r="AZ8" s="68"/>
      <c r="BA8" s="68"/>
      <c r="BB8" s="68">
        <f>データ!U6</f>
        <v>1508.87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2.06</v>
      </c>
      <c r="Q10" s="68"/>
      <c r="R10" s="68"/>
      <c r="S10" s="68"/>
      <c r="T10" s="68"/>
      <c r="U10" s="68"/>
      <c r="V10" s="68"/>
      <c r="W10" s="68">
        <f>データ!Q6</f>
        <v>90.1</v>
      </c>
      <c r="X10" s="68"/>
      <c r="Y10" s="68"/>
      <c r="Z10" s="68"/>
      <c r="AA10" s="68"/>
      <c r="AB10" s="68"/>
      <c r="AC10" s="68"/>
      <c r="AD10" s="69">
        <f>データ!R6</f>
        <v>3850</v>
      </c>
      <c r="AE10" s="69"/>
      <c r="AF10" s="69"/>
      <c r="AG10" s="69"/>
      <c r="AH10" s="69"/>
      <c r="AI10" s="69"/>
      <c r="AJ10" s="69"/>
      <c r="AK10" s="2"/>
      <c r="AL10" s="69">
        <f>データ!V6</f>
        <v>6405</v>
      </c>
      <c r="AM10" s="69"/>
      <c r="AN10" s="69"/>
      <c r="AO10" s="69"/>
      <c r="AP10" s="69"/>
      <c r="AQ10" s="69"/>
      <c r="AR10" s="69"/>
      <c r="AS10" s="69"/>
      <c r="AT10" s="68">
        <f>データ!W6</f>
        <v>3.02</v>
      </c>
      <c r="AU10" s="68"/>
      <c r="AV10" s="68"/>
      <c r="AW10" s="68"/>
      <c r="AX10" s="68"/>
      <c r="AY10" s="68"/>
      <c r="AZ10" s="68"/>
      <c r="BA10" s="68"/>
      <c r="BB10" s="68">
        <f>データ!X6</f>
        <v>2120.86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g7/vHNbqItLF/fOxjibRdT3vjHSHYFIFa+Ore9i3z6BbLcHgThwM6c8hr0wYsgO7mtieU1hLDE3jtGUg9miBeg==" saltValue="fz8LQD0+4Z+mYQu/3tzTb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242021</v>
      </c>
      <c r="D6" s="33">
        <f t="shared" si="3"/>
        <v>47</v>
      </c>
      <c r="E6" s="33">
        <f t="shared" si="3"/>
        <v>17</v>
      </c>
      <c r="F6" s="33">
        <f t="shared" si="3"/>
        <v>5</v>
      </c>
      <c r="G6" s="33">
        <f t="shared" si="3"/>
        <v>0</v>
      </c>
      <c r="H6" s="33" t="str">
        <f t="shared" si="3"/>
        <v>三重県　四日市市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2.06</v>
      </c>
      <c r="Q6" s="34">
        <f t="shared" si="3"/>
        <v>90.1</v>
      </c>
      <c r="R6" s="34">
        <f t="shared" si="3"/>
        <v>3850</v>
      </c>
      <c r="S6" s="34">
        <f t="shared" si="3"/>
        <v>311551</v>
      </c>
      <c r="T6" s="34">
        <f t="shared" si="3"/>
        <v>206.48</v>
      </c>
      <c r="U6" s="34">
        <f t="shared" si="3"/>
        <v>1508.87</v>
      </c>
      <c r="V6" s="34">
        <f t="shared" si="3"/>
        <v>6405</v>
      </c>
      <c r="W6" s="34">
        <f t="shared" si="3"/>
        <v>3.02</v>
      </c>
      <c r="X6" s="34">
        <f t="shared" si="3"/>
        <v>2120.86</v>
      </c>
      <c r="Y6" s="35">
        <f>IF(Y7="",NA(),Y7)</f>
        <v>71.91</v>
      </c>
      <c r="Z6" s="35">
        <f t="shared" ref="Z6:AH6" si="4">IF(Z7="",NA(),Z7)</f>
        <v>71.77</v>
      </c>
      <c r="AA6" s="35">
        <f t="shared" si="4"/>
        <v>73.23</v>
      </c>
      <c r="AB6" s="35">
        <f t="shared" si="4"/>
        <v>69.599999999999994</v>
      </c>
      <c r="AC6" s="35">
        <f t="shared" si="4"/>
        <v>72.239999999999995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67.02</v>
      </c>
      <c r="BR6" s="35">
        <f t="shared" ref="BR6:BZ6" si="8">IF(BR7="",NA(),BR7)</f>
        <v>61.37</v>
      </c>
      <c r="BS6" s="35">
        <f t="shared" si="8"/>
        <v>56.41</v>
      </c>
      <c r="BT6" s="35">
        <f t="shared" si="8"/>
        <v>58.64</v>
      </c>
      <c r="BU6" s="35">
        <f t="shared" si="8"/>
        <v>52.83</v>
      </c>
      <c r="BV6" s="35">
        <f t="shared" si="8"/>
        <v>52.19</v>
      </c>
      <c r="BW6" s="35">
        <f t="shared" si="8"/>
        <v>55.32</v>
      </c>
      <c r="BX6" s="35">
        <f t="shared" si="8"/>
        <v>59.8</v>
      </c>
      <c r="BY6" s="35">
        <f t="shared" si="8"/>
        <v>57.77</v>
      </c>
      <c r="BZ6" s="35">
        <f t="shared" si="8"/>
        <v>57.31</v>
      </c>
      <c r="CA6" s="34" t="str">
        <f>IF(CA7="","",IF(CA7="-","【-】","【"&amp;SUBSTITUTE(TEXT(CA7,"#,##0.00"),"-","△")&amp;"】"))</f>
        <v>【59.59】</v>
      </c>
      <c r="CB6" s="35">
        <f>IF(CB7="",NA(),CB7)</f>
        <v>233.13</v>
      </c>
      <c r="CC6" s="35">
        <f t="shared" ref="CC6:CK6" si="9">IF(CC7="",NA(),CC7)</f>
        <v>253.11</v>
      </c>
      <c r="CD6" s="35">
        <f t="shared" si="9"/>
        <v>279.54000000000002</v>
      </c>
      <c r="CE6" s="35">
        <f t="shared" si="9"/>
        <v>304.77999999999997</v>
      </c>
      <c r="CF6" s="35">
        <f t="shared" si="9"/>
        <v>309.22000000000003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64.17</v>
      </c>
      <c r="CN6" s="35">
        <f t="shared" ref="CN6:CV6" si="10">IF(CN7="",NA(),CN7)</f>
        <v>68.290000000000006</v>
      </c>
      <c r="CO6" s="35">
        <f t="shared" si="10"/>
        <v>67.19</v>
      </c>
      <c r="CP6" s="35">
        <f t="shared" si="10"/>
        <v>80.010000000000005</v>
      </c>
      <c r="CQ6" s="35">
        <f t="shared" si="10"/>
        <v>63.81</v>
      </c>
      <c r="CR6" s="35">
        <f t="shared" si="10"/>
        <v>52.31</v>
      </c>
      <c r="CS6" s="35">
        <f t="shared" si="10"/>
        <v>60.65</v>
      </c>
      <c r="CT6" s="35">
        <f t="shared" si="10"/>
        <v>51.75</v>
      </c>
      <c r="CU6" s="35">
        <f t="shared" si="10"/>
        <v>50.68</v>
      </c>
      <c r="CV6" s="35">
        <f t="shared" si="10"/>
        <v>50.14</v>
      </c>
      <c r="CW6" s="34" t="str">
        <f>IF(CW7="","",IF(CW7="-","【-】","【"&amp;SUBSTITUTE(TEXT(CW7,"#,##0.00"),"-","△")&amp;"】"))</f>
        <v>【51.30】</v>
      </c>
      <c r="CX6" s="35">
        <f>IF(CX7="",NA(),CX7)</f>
        <v>87.47</v>
      </c>
      <c r="CY6" s="35">
        <f t="shared" ref="CY6:DG6" si="11">IF(CY7="",NA(),CY7)</f>
        <v>90.08</v>
      </c>
      <c r="CZ6" s="35">
        <f t="shared" si="11"/>
        <v>88.4</v>
      </c>
      <c r="DA6" s="35">
        <f t="shared" si="11"/>
        <v>92.74</v>
      </c>
      <c r="DB6" s="35">
        <f t="shared" si="11"/>
        <v>93.08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242021</v>
      </c>
      <c r="D7" s="37">
        <v>47</v>
      </c>
      <c r="E7" s="37">
        <v>17</v>
      </c>
      <c r="F7" s="37">
        <v>5</v>
      </c>
      <c r="G7" s="37">
        <v>0</v>
      </c>
      <c r="H7" s="37" t="s">
        <v>98</v>
      </c>
      <c r="I7" s="37" t="s">
        <v>99</v>
      </c>
      <c r="J7" s="37" t="s">
        <v>100</v>
      </c>
      <c r="K7" s="37" t="s">
        <v>101</v>
      </c>
      <c r="L7" s="37" t="s">
        <v>102</v>
      </c>
      <c r="M7" s="37" t="s">
        <v>103</v>
      </c>
      <c r="N7" s="38" t="s">
        <v>104</v>
      </c>
      <c r="O7" s="38" t="s">
        <v>105</v>
      </c>
      <c r="P7" s="38">
        <v>2.06</v>
      </c>
      <c r="Q7" s="38">
        <v>90.1</v>
      </c>
      <c r="R7" s="38">
        <v>3850</v>
      </c>
      <c r="S7" s="38">
        <v>311551</v>
      </c>
      <c r="T7" s="38">
        <v>206.48</v>
      </c>
      <c r="U7" s="38">
        <v>1508.87</v>
      </c>
      <c r="V7" s="38">
        <v>6405</v>
      </c>
      <c r="W7" s="38">
        <v>3.02</v>
      </c>
      <c r="X7" s="38">
        <v>2120.86</v>
      </c>
      <c r="Y7" s="38">
        <v>71.91</v>
      </c>
      <c r="Z7" s="38">
        <v>71.77</v>
      </c>
      <c r="AA7" s="38">
        <v>73.23</v>
      </c>
      <c r="AB7" s="38">
        <v>69.599999999999994</v>
      </c>
      <c r="AC7" s="38">
        <v>72.239999999999995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67.02</v>
      </c>
      <c r="BR7" s="38">
        <v>61.37</v>
      </c>
      <c r="BS7" s="38">
        <v>56.41</v>
      </c>
      <c r="BT7" s="38">
        <v>58.64</v>
      </c>
      <c r="BU7" s="38">
        <v>52.83</v>
      </c>
      <c r="BV7" s="38">
        <v>52.19</v>
      </c>
      <c r="BW7" s="38">
        <v>55.32</v>
      </c>
      <c r="BX7" s="38">
        <v>59.8</v>
      </c>
      <c r="BY7" s="38">
        <v>57.77</v>
      </c>
      <c r="BZ7" s="38">
        <v>57.31</v>
      </c>
      <c r="CA7" s="38">
        <v>59.59</v>
      </c>
      <c r="CB7" s="38">
        <v>233.13</v>
      </c>
      <c r="CC7" s="38">
        <v>253.11</v>
      </c>
      <c r="CD7" s="38">
        <v>279.54000000000002</v>
      </c>
      <c r="CE7" s="38">
        <v>304.77999999999997</v>
      </c>
      <c r="CF7" s="38">
        <v>309.22000000000003</v>
      </c>
      <c r="CG7" s="38">
        <v>296.14</v>
      </c>
      <c r="CH7" s="38">
        <v>283.17</v>
      </c>
      <c r="CI7" s="38">
        <v>263.76</v>
      </c>
      <c r="CJ7" s="38">
        <v>274.35000000000002</v>
      </c>
      <c r="CK7" s="38">
        <v>273.52</v>
      </c>
      <c r="CL7" s="38">
        <v>257.86</v>
      </c>
      <c r="CM7" s="38">
        <v>64.17</v>
      </c>
      <c r="CN7" s="38">
        <v>68.290000000000006</v>
      </c>
      <c r="CO7" s="38">
        <v>67.19</v>
      </c>
      <c r="CP7" s="38">
        <v>80.010000000000005</v>
      </c>
      <c r="CQ7" s="38">
        <v>63.81</v>
      </c>
      <c r="CR7" s="38">
        <v>52.31</v>
      </c>
      <c r="CS7" s="38">
        <v>60.65</v>
      </c>
      <c r="CT7" s="38">
        <v>51.75</v>
      </c>
      <c r="CU7" s="38">
        <v>50.68</v>
      </c>
      <c r="CV7" s="38">
        <v>50.14</v>
      </c>
      <c r="CW7" s="38">
        <v>51.3</v>
      </c>
      <c r="CX7" s="38">
        <v>87.47</v>
      </c>
      <c r="CY7" s="38">
        <v>90.08</v>
      </c>
      <c r="CZ7" s="38">
        <v>88.4</v>
      </c>
      <c r="DA7" s="38">
        <v>92.74</v>
      </c>
      <c r="DB7" s="38">
        <v>93.08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青山 絢美</cp:lastModifiedBy>
  <dcterms:created xsi:type="dcterms:W3CDTF">2020-12-04T03:05:35Z</dcterms:created>
  <dcterms:modified xsi:type="dcterms:W3CDTF">2021-02-02T08:28:07Z</dcterms:modified>
  <cp:category/>
</cp:coreProperties>
</file>