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下水財政係\係フォルダ\財政経営課照会分\令和2年度\34 R3.1.15　経営比較分析表（令和元年度決算）の分析等について\"/>
    </mc:Choice>
  </mc:AlternateContent>
  <workbookProtection workbookAlgorithmName="SHA-512" workbookHashValue="hrav0yd6NSf5Sn01JtUYm76O9tbJaqxZvG6g19Qm4ecnbh41PUzrtk/p7OHpyfVrI/M1jUFiP1Yj15oK1z1C4w==" workbookSaltValue="cAw8V5MSFitjxZyTDrnHR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<sst xmlns="http://schemas.openxmlformats.org/spreadsheetml/2006/main" count="231" uniqueCount="117">
  <si>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</si>
  <si>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</si>
  <si>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</si>
  <si>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</si>
  <si>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</si>
  <si>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</si>
  <si>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</si>
  <si>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</si>
  <si>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</si>
  <si>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</si>
  <si>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</si>
  <si>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</si>
  <si>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</si>
  <si>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</si>
  <si>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</si>
  <si>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</si>
  <si>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</si>
  <si>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</si>
  <si>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</si>
  <si>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</si>
  <si>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</si>
  <si>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</si>
  <si>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</si>
  <si>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</si>
  <si>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</si>
  <si>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</si>
  <si>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</si>
  <si>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</si>
  <si>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</si>
  <si>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</si>
  <si>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</si>
  <si>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</si>
  <si>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</si>
  <si>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</si>
  <si>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</si>
  <si>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</si>
  <si>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</si>
  <si>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</si>
  <si>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</si>
  <si>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</si>
  <si>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</si>
  <si>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</si>
  <si>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</si>
  <si>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</si>
  <si>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</si>
  <si>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</si>
  <si>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</si>
  <si>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</si>
  <si>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</si>
  <si>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</si>
  <si>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</si>
  <si>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</si>
  <si>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</si>
  <si>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</si>
  <si>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</si>
  <si>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</si>
  <si>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</si>
  <si>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</si>
  <si>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</si>
  <si>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</si>
  <si>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</si>
  <si>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</si>
  <si>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</si>
  <si>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</si>
  <si>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</si>
  <si>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</si>
  <si>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</si>
  <si>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</si>
  <si>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</si>
  <si>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</si>
  <si>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</si>
  <si>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</si>
  <si>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</si>
  <si>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</si>
  <si>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</si>
  <si>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</si>
  <si>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</si>
  <si>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</si>
  <si>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</si>
  <si>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</si>
  <si>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</si>
  <si>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</si>
  <si>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</si>
  <si>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</si>
  <si>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</si>
  <si>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</si>
  <si>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</si>
  <si>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</si>
  <si>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</si>
  <si>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</si>
  <si>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</si>
  <si>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</si>
  <si>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</si>
  <si>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</si>
  <si>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</si>
  <si>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</si>
  <si>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</si>
  <si>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</si>
  <si>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</si>
  <si>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</si>
  <si>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</si>
  <si>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</si>
  <si>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</si>
  <si>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</si>
  <si>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</si>
  <si>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</si>
  <si>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</si>
  <si>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</si>
  <si>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</si>
  <si>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</si>
  <si>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</si>
  <si>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</si>
  <si>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</si>
  <si>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</si>
  <si>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①有形固定資産減価償却率…平均値より7.43P高い数値となっており、施設の老朽化が進んでいることを示している。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③管渠改善率…更新ペースは平均値を1.81P上回っているが全てを更新するには相当な年数を要することから管渠の状態や重要度などを勘案し効率的な更新計画を立てていく。
（※管路の法定耐用年数：50年）</t>
    <phoneticPr fontId="4"/>
  </si>
  <si>
    <t>　「1.経営の健全性・効率性」における⑧水洗化率は前年度よりも改善した。⑥汚水処理原価については平均より高い数値となっており、今後さらなる維持管理費、資本費の増加が見込まれるため、コスト縮減に加え、水洗化率の向上に取り組み、使用料収入の確保に努めていく。
　汚水処理経費の一部について、国の基準に基づき一般会計からの繰入（税金）を受けており、引き続き下水道使用料のあり方を検討し、整備計画についても検討するなど健全経営に努めていく。
　また「2.老朽化の状況」で確認できるように今後、施設の老朽化に伴い管路の更新が増加してくることから、長寿命化や更新を計画的に進めていく。</t>
    <rPh sb="48" eb="50">
      <t>ヘイキン</t>
    </rPh>
    <rPh sb="52" eb="53">
      <t>タカ</t>
    </rPh>
    <rPh sb="54" eb="56">
      <t>スウチ</t>
    </rPh>
    <phoneticPr fontId="4"/>
  </si>
  <si>
    <t>　①経常収支比率…一般会計からの繰入金、長期前受金戻入の減少や減価償却費の増加などにより対前年度比4.93P減少しているが、平均値より6.05P高く、100%以上であるため健全な状況である。
　③流動比率…現金預金や前払金の減少により対前年度比2.55P減少し、平均値より5.07P高い状況である。100%を下回っているが短期債務に対する資金は確保できている。
　④企業債残高対事業規模比率…平成29年度までは企業債残高に雨水分を含んでいたが、平成30年度より雨水分を除いたため、大きく減少した。平均値より192.98P高くなっている。償還金以内の借入れとすることで企業債残高の削減に努めるとともに、投資の規模についても分析し、経営改善に努める。
　⑤経費回収率…使用料収入だけでは不足する経費を一般会計からの繰入金（税金）で補填しているため、経費回収率は100%となっている。
　⑥汚水処理原価…維持管理費の増加により対前年度比0.92円増加し、平均値より46.51円高い状況である。より一層の経営の効率化が必要である。
　⑦施設利用率…対前年度比2.26P減少し、平均値より10.07P高い状態であり、適正規模である。
　⑧水洗化率…整備途中のため92％台で停滞していたが、令和元年度は93%台となり、平均値より1.53P低い数値となっている。水洗化率向上に向けて積極的に取り組んでいく。</t>
    <rPh sb="28" eb="30">
      <t>ゲンショウ</t>
    </rPh>
    <rPh sb="31" eb="33">
      <t>ゲンカ</t>
    </rPh>
    <rPh sb="33" eb="35">
      <t>ショウキャク</t>
    </rPh>
    <rPh sb="35" eb="36">
      <t>ヒ</t>
    </rPh>
    <rPh sb="37" eb="39">
      <t>ゾウカ</t>
    </rPh>
    <rPh sb="54" eb="56">
      <t>ゲンショウ</t>
    </rPh>
    <rPh sb="103" eb="105">
      <t>ゲンキン</t>
    </rPh>
    <rPh sb="105" eb="107">
      <t>ヨキン</t>
    </rPh>
    <rPh sb="108" eb="111">
      <t>マエバライキン</t>
    </rPh>
    <rPh sb="112" eb="114">
      <t>ゲンショウ</t>
    </rPh>
    <rPh sb="127" eb="129">
      <t>ゲンショウ</t>
    </rPh>
    <rPh sb="222" eb="224">
      <t>ヘイセイ</t>
    </rPh>
    <rPh sb="226" eb="228">
      <t>ネンド</t>
    </rPh>
    <rPh sb="230" eb="232">
      <t>ウスイ</t>
    </rPh>
    <rPh sb="232" eb="233">
      <t>ブン</t>
    </rPh>
    <rPh sb="234" eb="235">
      <t>ノゾ</t>
    </rPh>
    <rPh sb="240" eb="241">
      <t>オオ</t>
    </rPh>
    <rPh sb="243" eb="245">
      <t>ゲンショウ</t>
    </rPh>
    <rPh sb="300" eb="302">
      <t>トウシ</t>
    </rPh>
    <rPh sb="303" eb="305">
      <t>キボ</t>
    </rPh>
    <rPh sb="310" eb="312">
      <t>ブンセキ</t>
    </rPh>
    <rPh sb="314" eb="316">
      <t>ケイエイ</t>
    </rPh>
    <rPh sb="316" eb="318">
      <t>カイゼン</t>
    </rPh>
    <rPh sb="319" eb="320">
      <t>ツト</t>
    </rPh>
    <rPh sb="332" eb="335">
      <t>シヨウリョウ</t>
    </rPh>
    <rPh sb="335" eb="337">
      <t>シュウニュウ</t>
    </rPh>
    <rPh sb="341" eb="343">
      <t>フソク</t>
    </rPh>
    <rPh sb="345" eb="347">
      <t>ケイヒ</t>
    </rPh>
    <rPh sb="348" eb="350">
      <t>イッパン</t>
    </rPh>
    <rPh sb="350" eb="352">
      <t>カイケイ</t>
    </rPh>
    <rPh sb="355" eb="357">
      <t>クリイレ</t>
    </rPh>
    <rPh sb="357" eb="358">
      <t>キン</t>
    </rPh>
    <rPh sb="363" eb="365">
      <t>ホテン</t>
    </rPh>
    <rPh sb="372" eb="374">
      <t>ケイヒ</t>
    </rPh>
    <rPh sb="374" eb="376">
      <t>カイシュウ</t>
    </rPh>
    <rPh sb="376" eb="377">
      <t>リツ</t>
    </rPh>
    <rPh sb="399" eb="401">
      <t>イジ</t>
    </rPh>
    <rPh sb="401" eb="404">
      <t>カンリヒ</t>
    </rPh>
    <rPh sb="405" eb="407">
      <t>ゾウカ</t>
    </rPh>
    <rPh sb="420" eb="422">
      <t>ゾウカ</t>
    </rPh>
    <rPh sb="435" eb="436">
      <t>タカ</t>
    </rPh>
    <rPh sb="480" eb="482">
      <t>ゲンショウ</t>
    </rPh>
    <rPh sb="529" eb="530">
      <t>ダイ</t>
    </rPh>
    <rPh sb="531" eb="533">
      <t>テイタイ</t>
    </rPh>
    <rPh sb="539" eb="541">
      <t>レイワ</t>
    </rPh>
    <rPh sb="541" eb="543">
      <t>ガンネン</t>
    </rPh>
    <rPh sb="543" eb="544">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</si>
</sst>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0.39</c:v>
                </c:pt>
                <c:pt idx="1">
                  <c:v>0.74</c:v>
                </c:pt>
                <c:pt idx="2">
                  <c:v>1.1100000000000001</c:v>
                </c:pt>
                <c:pt idx="3">
                  <c:v>1.55</c:v>
                </c:pt>
                <c:pt idx="4">
                  <c:v>2</c:v>
                </c:pt>
              </c:numCache>
            </c:numRef>
          </c:val>
          <c:extLst>
            <c:ext xmlns:c16="http://schemas.microsoft.com/office/drawing/2014/chart" uri="{C3380CC4-5D6E-409C-BE32-E72D297353CC}">
              <c16:uniqueId val="{00000000-FB91-4AD4-A6A3-1E3E0E72F6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FB91-4AD4-A6A3-1E3E0E72F6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79.56</c:v>
                </c:pt>
                <c:pt idx="1">
                  <c:v>70.47</c:v>
                </c:pt>
                <c:pt idx="2">
                  <c:v>68.59</c:v>
                </c:pt>
                <c:pt idx="3">
                  <c:v>73.650000000000006</c:v>
                </c:pt>
                <c:pt idx="4">
                  <c:v>71.39</c:v>
                </c:pt>
              </c:numCache>
            </c:numRef>
          </c:val>
          <c:extLst>
            <c:ext xmlns:c16="http://schemas.microsoft.com/office/drawing/2014/chart" uri="{C3380CC4-5D6E-409C-BE32-E72D297353CC}">
              <c16:uniqueId val="{00000000-1A37-4A37-85EC-FA9536F4FC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1A37-4A37-85EC-FA9536F4FC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92.16</c:v>
                </c:pt>
                <c:pt idx="1">
                  <c:v>92.38</c:v>
                </c:pt>
                <c:pt idx="2">
                  <c:v>92.47</c:v>
                </c:pt>
                <c:pt idx="3">
                  <c:v>92.54</c:v>
                </c:pt>
                <c:pt idx="4">
                  <c:v>93.05</c:v>
                </c:pt>
              </c:numCache>
            </c:numRef>
          </c:val>
          <c:extLst>
            <c:ext xmlns:c16="http://schemas.microsoft.com/office/drawing/2014/chart" uri="{C3380CC4-5D6E-409C-BE32-E72D297353CC}">
              <c16:uniqueId val="{00000000-0512-4001-846B-AA5395E992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0512-4001-846B-AA5395E992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110.4</c:v>
                </c:pt>
                <c:pt idx="1">
                  <c:v>112.21</c:v>
                </c:pt>
                <c:pt idx="2">
                  <c:v>113.96</c:v>
                </c:pt>
                <c:pt idx="3">
                  <c:v>118.01</c:v>
                </c:pt>
                <c:pt idx="4">
                  <c:v>113.08</c:v>
                </c:pt>
              </c:numCache>
            </c:numRef>
          </c:val>
          <c:extLst>
            <c:ext xmlns:c16="http://schemas.microsoft.com/office/drawing/2014/chart" uri="{C3380CC4-5D6E-409C-BE32-E72D297353CC}">
              <c16:uniqueId val="{00000000-F37A-4FA1-B797-116B99673D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c:ext xmlns:c16="http://schemas.microsoft.com/office/drawing/2014/chart" uri="{C3380CC4-5D6E-409C-BE32-E72D297353CC}">
              <c16:uniqueId val="{00000001-F37A-4FA1-B797-116B99673D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32.770000000000003</c:v>
                </c:pt>
                <c:pt idx="1">
                  <c:v>34.630000000000003</c:v>
                </c:pt>
                <c:pt idx="2">
                  <c:v>36.49</c:v>
                </c:pt>
                <c:pt idx="3">
                  <c:v>37.409999999999997</c:v>
                </c:pt>
                <c:pt idx="4">
                  <c:v>38.44</c:v>
                </c:pt>
              </c:numCache>
            </c:numRef>
          </c:val>
          <c:extLst>
            <c:ext xmlns:c16="http://schemas.microsoft.com/office/drawing/2014/chart" uri="{C3380CC4-5D6E-409C-BE32-E72D297353CC}">
              <c16:uniqueId val="{00000000-9D67-47C0-AA15-FCCB252852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c:ext xmlns:c16="http://schemas.microsoft.com/office/drawing/2014/chart" uri="{C3380CC4-5D6E-409C-BE32-E72D297353CC}">
              <c16:uniqueId val="{00000001-9D67-47C0-AA15-FCCB252852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4.08</c:v>
                </c:pt>
                <c:pt idx="1">
                  <c:v>5.0999999999999996</c:v>
                </c:pt>
                <c:pt idx="2">
                  <c:v>6.95</c:v>
                </c:pt>
                <c:pt idx="3">
                  <c:v>6.67</c:v>
                </c:pt>
                <c:pt idx="4">
                  <c:v>9.06</c:v>
                </c:pt>
              </c:numCache>
            </c:numRef>
          </c:val>
          <c:extLst>
            <c:ext xmlns:c16="http://schemas.microsoft.com/office/drawing/2014/chart" uri="{C3380CC4-5D6E-409C-BE32-E72D297353CC}">
              <c16:uniqueId val="{00000000-E262-43E6-B30C-AFD64D43A9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c:ext xmlns:c16="http://schemas.microsoft.com/office/drawing/2014/chart" uri="{C3380CC4-5D6E-409C-BE32-E72D297353CC}">
              <c16:uniqueId val="{00000001-E262-43E6-B30C-AFD64D43A9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EF-49A8-818D-47964BE02C8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c:ext xmlns:c16="http://schemas.microsoft.com/office/drawing/2014/chart" uri="{C3380CC4-5D6E-409C-BE32-E72D297353CC}">
              <c16:uniqueId val="{00000001-63EF-49A8-818D-47964BE02C8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74.53</c:v>
                </c:pt>
                <c:pt idx="1">
                  <c:v>69.78</c:v>
                </c:pt>
                <c:pt idx="2">
                  <c:v>77.64</c:v>
                </c:pt>
                <c:pt idx="3">
                  <c:v>80.64</c:v>
                </c:pt>
                <c:pt idx="4">
                  <c:v>78.09</c:v>
                </c:pt>
              </c:numCache>
            </c:numRef>
          </c:val>
          <c:extLst>
            <c:ext xmlns:c16="http://schemas.microsoft.com/office/drawing/2014/chart" uri="{C3380CC4-5D6E-409C-BE32-E72D297353CC}">
              <c16:uniqueId val="{00000000-35F7-45D4-A25C-FD76367E2C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c:ext xmlns:c16="http://schemas.microsoft.com/office/drawing/2014/chart" uri="{C3380CC4-5D6E-409C-BE32-E72D297353CC}">
              <c16:uniqueId val="{00000001-35F7-45D4-A25C-FD76367E2C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2146.8200000000002</c:v>
                </c:pt>
                <c:pt idx="1">
                  <c:v>2065.62</c:v>
                </c:pt>
                <c:pt idx="2">
                  <c:v>2014.36</c:v>
                </c:pt>
                <c:pt idx="3">
                  <c:v>930.02</c:v>
                </c:pt>
                <c:pt idx="4">
                  <c:v>901.87</c:v>
                </c:pt>
              </c:numCache>
            </c:numRef>
          </c:val>
          <c:extLst>
            <c:ext xmlns:c16="http://schemas.microsoft.com/office/drawing/2014/chart" uri="{C3380CC4-5D6E-409C-BE32-E72D297353CC}">
              <c16:uniqueId val="{00000000-1C1D-4255-95F6-AC0CB58AE8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1C1D-4255-95F6-AC0CB58AE8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108.1</c:v>
                </c:pt>
                <c:pt idx="1">
                  <c:v>104.88</c:v>
                </c:pt>
                <c:pt idx="2">
                  <c:v>118.63</c:v>
                </c:pt>
                <c:pt idx="3">
                  <c:v>100</c:v>
                </c:pt>
                <c:pt idx="4">
                  <c:v>100</c:v>
                </c:pt>
              </c:numCache>
            </c:numRef>
          </c:val>
          <c:extLst>
            <c:ext xmlns:c16="http://schemas.microsoft.com/office/drawing/2014/chart" uri="{C3380CC4-5D6E-409C-BE32-E72D297353CC}">
              <c16:uniqueId val="{00000000-5FEA-4352-926F-5234E99584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5FEA-4352-926F-5234E99584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140.87</c:v>
                </c:pt>
                <c:pt idx="1">
                  <c:v>144.82</c:v>
                </c:pt>
                <c:pt idx="2">
                  <c:v>127.55</c:v>
                </c:pt>
                <c:pt idx="3">
                  <c:v>189.7</c:v>
                </c:pt>
                <c:pt idx="4">
                  <c:v>190.62</c:v>
                </c:pt>
              </c:numCache>
            </c:numRef>
          </c:val>
          <c:extLst>
            <c:ext xmlns:c16="http://schemas.microsoft.com/office/drawing/2014/chart" uri="{C3380CC4-5D6E-409C-BE32-E72D297353CC}">
              <c16:uniqueId val="{00000000-A28D-4895-B282-90F0A6A7F0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A28D-4895-B282-90F0A6A7F0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四日市市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自治体職員</v>
      </c>
      <c r="AE8" s="50"/>
      <c r="AF8" s="50"/>
      <c r="AG8" s="50"/>
      <c r="AH8" s="50"/>
      <c r="AI8" s="50"/>
      <c r="AJ8" s="50"/>
      <c r="AK8" s="3"/>
      <c r="AL8" s="51">
        <f>データ!S6</f>
        <v>311551</v>
      </c>
      <c r="AM8" s="51"/>
      <c r="AN8" s="51"/>
      <c r="AO8" s="51"/>
      <c r="AP8" s="51"/>
      <c r="AQ8" s="51"/>
      <c r="AR8" s="51"/>
      <c r="AS8" s="51"/>
      <c r="AT8" s="46">
        <f>データ!T6</f>
        <v>206.48</v>
      </c>
      <c r="AU8" s="46"/>
      <c r="AV8" s="46"/>
      <c r="AW8" s="46"/>
      <c r="AX8" s="46"/>
      <c r="AY8" s="46"/>
      <c r="AZ8" s="46"/>
      <c r="BA8" s="46"/>
      <c r="BB8" s="46">
        <f>データ!U6</f>
        <v>1508.87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64.05</v>
      </c>
      <c r="J10" s="46"/>
      <c r="K10" s="46"/>
      <c r="L10" s="46"/>
      <c r="M10" s="46"/>
      <c r="N10" s="46"/>
      <c r="O10" s="46"/>
      <c r="P10" s="46">
        <f>データ!P6</f>
        <v>78.540000000000006</v>
      </c>
      <c r="Q10" s="46"/>
      <c r="R10" s="46"/>
      <c r="S10" s="46"/>
      <c r="T10" s="46"/>
      <c r="U10" s="46"/>
      <c r="V10" s="46"/>
      <c r="W10" s="46">
        <f>データ!Q6</f>
        <v>78.739999999999995</v>
      </c>
      <c r="X10" s="46"/>
      <c r="Y10" s="46"/>
      <c r="Z10" s="46"/>
      <c r="AA10" s="46"/>
      <c r="AB10" s="46"/>
      <c r="AC10" s="46"/>
      <c r="AD10" s="51">
        <f>データ!R6</f>
        <v>3520</v>
      </c>
      <c r="AE10" s="51"/>
      <c r="AF10" s="51"/>
      <c r="AG10" s="51"/>
      <c r="AH10" s="51"/>
      <c r="AI10" s="51"/>
      <c r="AJ10" s="51"/>
      <c r="AK10" s="2"/>
      <c r="AL10" s="51">
        <f>データ!V6</f>
        <v>244669</v>
      </c>
      <c r="AM10" s="51"/>
      <c r="AN10" s="51"/>
      <c r="AO10" s="51"/>
      <c r="AP10" s="51"/>
      <c r="AQ10" s="51"/>
      <c r="AR10" s="51"/>
      <c r="AS10" s="51"/>
      <c r="AT10" s="46">
        <f>データ!W6</f>
        <v>46.82</v>
      </c>
      <c r="AU10" s="46"/>
      <c r="AV10" s="46"/>
      <c r="AW10" s="46"/>
      <c r="AX10" s="46"/>
      <c r="AY10" s="46"/>
      <c r="AZ10" s="46"/>
      <c r="BA10" s="46"/>
      <c r="BB10" s="46">
        <f>データ!X6</f>
        <v>5225.74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c2mcq6ZcBut5r2MjUcuE2we2ds3WCaI7/PMi7UC+2TWdBnz7y8wrE44EncAk1ILJj6d21BUN8z/I1Wk5ZszIwA==" saltValue="NwYK2UZ1hK4zI4ZvWPlO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242021</v>
      </c>
      <c r="D6" s="33">
        <f t="shared" si="3"/>
        <v>46</v>
      </c>
      <c r="E6" s="33">
        <f t="shared" si="3"/>
        <v>17</v>
      </c>
      <c r="F6" s="33">
        <f t="shared" si="3"/>
        <v>1</v>
      </c>
      <c r="G6" s="33">
        <f t="shared" si="3"/>
        <v>0</v>
      </c>
      <c r="H6" s="33" t="str">
        <f t="shared" si="3"/>
        <v>三重県　四日市市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64.05</v>
      </c>
      <c r="P6" s="34">
        <f t="shared" si="3"/>
        <v>78.540000000000006</v>
      </c>
      <c r="Q6" s="34">
        <f t="shared" si="3"/>
        <v>78.739999999999995</v>
      </c>
      <c r="R6" s="34">
        <f t="shared" si="3"/>
        <v>3520</v>
      </c>
      <c r="S6" s="34">
        <f t="shared" si="3"/>
        <v>311551</v>
      </c>
      <c r="T6" s="34">
        <f t="shared" si="3"/>
        <v>206.48</v>
      </c>
      <c r="U6" s="34">
        <f t="shared" si="3"/>
        <v>1508.87</v>
      </c>
      <c r="V6" s="34">
        <f t="shared" si="3"/>
        <v>244669</v>
      </c>
      <c r="W6" s="34">
        <f t="shared" si="3"/>
        <v>46.82</v>
      </c>
      <c r="X6" s="34">
        <f t="shared" si="3"/>
        <v>5225.74</v>
      </c>
      <c r="Y6" s="35">
        <f>IF(Y7="",NA(),Y7)</f>
        <v>110.4</v>
      </c>
      <c r="Z6" s="35">
        <f t="shared" ref="Z6:AH6" si="4">IF(Z7="",NA(),Z7)</f>
        <v>112.21</v>
      </c>
      <c r="AA6" s="35">
        <f t="shared" si="4"/>
        <v>113.96</v>
      </c>
      <c r="AB6" s="35">
        <f t="shared" si="4"/>
        <v>118.01</v>
      </c>
      <c r="AC6" s="35">
        <f t="shared" si="4"/>
        <v>113.08</v>
      </c>
      <c r="AD6" s="35">
        <f t="shared" si="4"/>
        <v>106.67</v>
      </c>
      <c r="AE6" s="35">
        <f t="shared" si="4"/>
        <v>107.45</v>
      </c>
      <c r="AF6" s="35">
        <f t="shared" si="4"/>
        <v>107.43</v>
      </c>
      <c r="AG6" s="35">
        <f t="shared" si="4"/>
        <v>107.64</v>
      </c>
      <c r="AH6" s="35">
        <f t="shared" si="4"/>
        <v>107.03</v>
      </c>
      <c r="AI6" s="34" t="str">
        <f>IF(AI7="","",IF(AI7="-","【-】","【"&amp;SUBSTITUTE(TEXT(AI7,"#,##0.00"),"-","△")&amp;"】"))</f>
        <v>【108.07】</v>
      </c>
      <c r="AJ6" s="34">
        <f>IF(AJ7="",NA(),AJ7)</f>
        <v>0</v>
      </c>
      <c r="AK6" s="34">
        <f t="shared" ref="AK6:AS6" si="5">IF(AK7="",NA(),AK7)</f>
        <v>0</v>
      </c>
      <c r="AL6" s="34">
        <f t="shared" si="5"/>
        <v>0</v>
      </c>
      <c r="AM6" s="34">
        <f t="shared" si="5"/>
        <v>0</v>
      </c>
      <c r="AN6" s="34">
        <f t="shared" si="5"/>
        <v>0</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74.53</v>
      </c>
      <c r="AV6" s="35">
        <f t="shared" ref="AV6:BD6" si="6">IF(AV7="",NA(),AV7)</f>
        <v>69.78</v>
      </c>
      <c r="AW6" s="35">
        <f t="shared" si="6"/>
        <v>77.64</v>
      </c>
      <c r="AX6" s="35">
        <f t="shared" si="6"/>
        <v>80.64</v>
      </c>
      <c r="AY6" s="35">
        <f t="shared" si="6"/>
        <v>78.09</v>
      </c>
      <c r="AZ6" s="35">
        <f t="shared" si="6"/>
        <v>54.09</v>
      </c>
      <c r="BA6" s="35">
        <f t="shared" si="6"/>
        <v>54.03</v>
      </c>
      <c r="BB6" s="35">
        <f t="shared" si="6"/>
        <v>65.83</v>
      </c>
      <c r="BC6" s="35">
        <f t="shared" si="6"/>
        <v>72.22</v>
      </c>
      <c r="BD6" s="35">
        <f t="shared" si="6"/>
        <v>73.02</v>
      </c>
      <c r="BE6" s="34" t="str">
        <f>IF(BE7="","",IF(BE7="-","【-】","【"&amp;SUBSTITUTE(TEXT(BE7,"#,##0.00"),"-","△")&amp;"】"))</f>
        <v>【69.54】</v>
      </c>
      <c r="BF6" s="35">
        <f>IF(BF7="",NA(),BF7)</f>
        <v>2146.8200000000002</v>
      </c>
      <c r="BG6" s="35">
        <f t="shared" ref="BG6:BO6" si="7">IF(BG7="",NA(),BG7)</f>
        <v>2065.62</v>
      </c>
      <c r="BH6" s="35">
        <f t="shared" si="7"/>
        <v>2014.36</v>
      </c>
      <c r="BI6" s="35">
        <f t="shared" si="7"/>
        <v>930.02</v>
      </c>
      <c r="BJ6" s="35">
        <f t="shared" si="7"/>
        <v>901.87</v>
      </c>
      <c r="BK6" s="35">
        <f t="shared" si="7"/>
        <v>845.86</v>
      </c>
      <c r="BL6" s="35">
        <f t="shared" si="7"/>
        <v>802.49</v>
      </c>
      <c r="BM6" s="35">
        <f t="shared" si="7"/>
        <v>805.14</v>
      </c>
      <c r="BN6" s="35">
        <f t="shared" si="7"/>
        <v>730.93</v>
      </c>
      <c r="BO6" s="35">
        <f t="shared" si="7"/>
        <v>708.89</v>
      </c>
      <c r="BP6" s="34" t="str">
        <f>IF(BP7="","",IF(BP7="-","【-】","【"&amp;SUBSTITUTE(TEXT(BP7,"#,##0.00"),"-","△")&amp;"】"))</f>
        <v>【682.51】</v>
      </c>
      <c r="BQ6" s="35">
        <f>IF(BQ7="",NA(),BQ7)</f>
        <v>108.1</v>
      </c>
      <c r="BR6" s="35">
        <f t="shared" ref="BR6:BZ6" si="8">IF(BR7="",NA(),BR7)</f>
        <v>104.88</v>
      </c>
      <c r="BS6" s="35">
        <f t="shared" si="8"/>
        <v>118.63</v>
      </c>
      <c r="BT6" s="35">
        <f t="shared" si="8"/>
        <v>100</v>
      </c>
      <c r="BU6" s="35">
        <f t="shared" si="8"/>
        <v>100</v>
      </c>
      <c r="BV6" s="35">
        <f t="shared" si="8"/>
        <v>101.88</v>
      </c>
      <c r="BW6" s="35">
        <f t="shared" si="8"/>
        <v>103.18</v>
      </c>
      <c r="BX6" s="35">
        <f t="shared" si="8"/>
        <v>100.22</v>
      </c>
      <c r="BY6" s="35">
        <f t="shared" si="8"/>
        <v>98.09</v>
      </c>
      <c r="BZ6" s="35">
        <f t="shared" si="8"/>
        <v>97.91</v>
      </c>
      <c r="CA6" s="34" t="str">
        <f>IF(CA7="","",IF(CA7="-","【-】","【"&amp;SUBSTITUTE(TEXT(CA7,"#,##0.00"),"-","△")&amp;"】"))</f>
        <v>【100.34】</v>
      </c>
      <c r="CB6" s="35">
        <f>IF(CB7="",NA(),CB7)</f>
        <v>140.87</v>
      </c>
      <c r="CC6" s="35">
        <f t="shared" ref="CC6:CK6" si="9">IF(CC7="",NA(),CC7)</f>
        <v>144.82</v>
      </c>
      <c r="CD6" s="35">
        <f t="shared" si="9"/>
        <v>127.55</v>
      </c>
      <c r="CE6" s="35">
        <f t="shared" si="9"/>
        <v>189.7</v>
      </c>
      <c r="CF6" s="35">
        <f t="shared" si="9"/>
        <v>190.62</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f>IF(CM7="",NA(),CM7)</f>
        <v>79.56</v>
      </c>
      <c r="CN6" s="35">
        <f t="shared" ref="CN6:CV6" si="10">IF(CN7="",NA(),CN7)</f>
        <v>70.47</v>
      </c>
      <c r="CO6" s="35">
        <f t="shared" si="10"/>
        <v>68.59</v>
      </c>
      <c r="CP6" s="35">
        <f t="shared" si="10"/>
        <v>73.650000000000006</v>
      </c>
      <c r="CQ6" s="35">
        <f t="shared" si="10"/>
        <v>71.39</v>
      </c>
      <c r="CR6" s="35">
        <f t="shared" si="10"/>
        <v>62.5</v>
      </c>
      <c r="CS6" s="35">
        <f t="shared" si="10"/>
        <v>63.26</v>
      </c>
      <c r="CT6" s="35">
        <f t="shared" si="10"/>
        <v>61.54</v>
      </c>
      <c r="CU6" s="35">
        <f t="shared" si="10"/>
        <v>61.93</v>
      </c>
      <c r="CV6" s="35">
        <f t="shared" si="10"/>
        <v>61.32</v>
      </c>
      <c r="CW6" s="34" t="str">
        <f>IF(CW7="","",IF(CW7="-","【-】","【"&amp;SUBSTITUTE(TEXT(CW7,"#,##0.00"),"-","△")&amp;"】"))</f>
        <v>【59.64】</v>
      </c>
      <c r="CX6" s="35">
        <f>IF(CX7="",NA(),CX7)</f>
        <v>92.16</v>
      </c>
      <c r="CY6" s="35">
        <f t="shared" ref="CY6:DG6" si="11">IF(CY7="",NA(),CY7)</f>
        <v>92.38</v>
      </c>
      <c r="CZ6" s="35">
        <f t="shared" si="11"/>
        <v>92.47</v>
      </c>
      <c r="DA6" s="35">
        <f t="shared" si="11"/>
        <v>92.54</v>
      </c>
      <c r="DB6" s="35">
        <f t="shared" si="11"/>
        <v>93.05</v>
      </c>
      <c r="DC6" s="35">
        <f t="shared" si="11"/>
        <v>93.88</v>
      </c>
      <c r="DD6" s="35">
        <f t="shared" si="11"/>
        <v>94.07</v>
      </c>
      <c r="DE6" s="35">
        <f t="shared" si="11"/>
        <v>94.13</v>
      </c>
      <c r="DF6" s="35">
        <f t="shared" si="11"/>
        <v>94.45</v>
      </c>
      <c r="DG6" s="35">
        <f t="shared" si="11"/>
        <v>94.58</v>
      </c>
      <c r="DH6" s="34" t="str">
        <f>IF(DH7="","",IF(DH7="-","【-】","【"&amp;SUBSTITUTE(TEXT(DH7,"#,##0.00"),"-","△")&amp;"】"))</f>
        <v>【95.35】</v>
      </c>
      <c r="DI6" s="35">
        <f>IF(DI7="",NA(),DI7)</f>
        <v>32.770000000000003</v>
      </c>
      <c r="DJ6" s="35">
        <f t="shared" ref="DJ6:DR6" si="12">IF(DJ7="",NA(),DJ7)</f>
        <v>34.630000000000003</v>
      </c>
      <c r="DK6" s="35">
        <f t="shared" si="12"/>
        <v>36.49</v>
      </c>
      <c r="DL6" s="35">
        <f t="shared" si="12"/>
        <v>37.409999999999997</v>
      </c>
      <c r="DM6" s="35">
        <f t="shared" si="12"/>
        <v>38.44</v>
      </c>
      <c r="DN6" s="35">
        <f t="shared" si="12"/>
        <v>29.48</v>
      </c>
      <c r="DO6" s="35">
        <f t="shared" si="12"/>
        <v>28.95</v>
      </c>
      <c r="DP6" s="35">
        <f t="shared" si="12"/>
        <v>30.11</v>
      </c>
      <c r="DQ6" s="35">
        <f t="shared" si="12"/>
        <v>30.45</v>
      </c>
      <c r="DR6" s="35">
        <f t="shared" si="12"/>
        <v>31.01</v>
      </c>
      <c r="DS6" s="34" t="str">
        <f>IF(DS7="","",IF(DS7="-","【-】","【"&amp;SUBSTITUTE(TEXT(DS7,"#,##0.00"),"-","△")&amp;"】"))</f>
        <v>【38.57】</v>
      </c>
      <c r="DT6" s="35">
        <f>IF(DT7="",NA(),DT7)</f>
        <v>4.08</v>
      </c>
      <c r="DU6" s="35">
        <f t="shared" ref="DU6:EC6" si="13">IF(DU7="",NA(),DU7)</f>
        <v>5.0999999999999996</v>
      </c>
      <c r="DV6" s="35">
        <f t="shared" si="13"/>
        <v>6.95</v>
      </c>
      <c r="DW6" s="35">
        <f t="shared" si="13"/>
        <v>6.67</v>
      </c>
      <c r="DX6" s="35">
        <f t="shared" si="13"/>
        <v>9.06</v>
      </c>
      <c r="DY6" s="35">
        <f t="shared" si="13"/>
        <v>3.89</v>
      </c>
      <c r="DZ6" s="35">
        <f t="shared" si="13"/>
        <v>4.07</v>
      </c>
      <c r="EA6" s="35">
        <f t="shared" si="13"/>
        <v>4.54</v>
      </c>
      <c r="EB6" s="35">
        <f t="shared" si="13"/>
        <v>4.8499999999999996</v>
      </c>
      <c r="EC6" s="35">
        <f t="shared" si="13"/>
        <v>4.95</v>
      </c>
      <c r="ED6" s="34" t="str">
        <f>IF(ED7="","",IF(ED7="-","【-】","【"&amp;SUBSTITUTE(TEXT(ED7,"#,##0.00"),"-","△")&amp;"】"))</f>
        <v>【5.90】</v>
      </c>
      <c r="EE6" s="35">
        <f>IF(EE7="",NA(),EE7)</f>
        <v>0.39</v>
      </c>
      <c r="EF6" s="35">
        <f t="shared" ref="EF6:EN6" si="14">IF(EF7="",NA(),EF7)</f>
        <v>0.74</v>
      </c>
      <c r="EG6" s="35">
        <f t="shared" si="14"/>
        <v>1.1100000000000001</v>
      </c>
      <c r="EH6" s="35">
        <f t="shared" si="14"/>
        <v>1.55</v>
      </c>
      <c r="EI6" s="35">
        <f t="shared" si="14"/>
        <v>2</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15">
      <c r="A7" s="28"/>
      <c r="B7" s="37">
        <v>2019</v>
      </c>
      <c r="C7" s="37">
        <v>242021</v>
      </c>
      <c r="D7" s="37">
        <v>46</v>
      </c>
      <c r="E7" s="37">
        <v>17</v>
      </c>
      <c r="F7" s="37">
        <v>1</v>
      </c>
      <c r="G7" s="37">
        <v>0</v>
      </c>
      <c r="H7" s="37" t="s">
        <v>96</v>
      </c>
      <c r="I7" s="37" t="s">
        <v>97</v>
      </c>
      <c r="J7" s="37" t="s">
        <v>98</v>
      </c>
      <c r="K7" s="37" t="s">
        <v>99</v>
      </c>
      <c r="L7" s="37" t="s">
        <v>100</v>
      </c>
      <c r="M7" s="37" t="s">
        <v>101</v>
      </c>
      <c r="N7" s="38" t="s">
        <v>102</v>
      </c>
      <c r="O7" s="38">
        <v>64.05</v>
      </c>
      <c r="P7" s="38">
        <v>78.540000000000006</v>
      </c>
      <c r="Q7" s="38">
        <v>78.739999999999995</v>
      </c>
      <c r="R7" s="38">
        <v>3520</v>
      </c>
      <c r="S7" s="38">
        <v>311551</v>
      </c>
      <c r="T7" s="38">
        <v>206.48</v>
      </c>
      <c r="U7" s="38">
        <v>1508.87</v>
      </c>
      <c r="V7" s="38">
        <v>244669</v>
      </c>
      <c r="W7" s="38">
        <v>46.82</v>
      </c>
      <c r="X7" s="38">
        <v>5225.74</v>
      </c>
      <c r="Y7" s="38">
        <v>110.4</v>
      </c>
      <c r="Z7" s="38">
        <v>112.21</v>
      </c>
      <c r="AA7" s="38">
        <v>113.96</v>
      </c>
      <c r="AB7" s="38">
        <v>118.01</v>
      </c>
      <c r="AC7" s="38">
        <v>113.08</v>
      </c>
      <c r="AD7" s="38">
        <v>106.67</v>
      </c>
      <c r="AE7" s="38">
        <v>107.45</v>
      </c>
      <c r="AF7" s="38">
        <v>107.43</v>
      </c>
      <c r="AG7" s="38">
        <v>107.64</v>
      </c>
      <c r="AH7" s="38">
        <v>107.03</v>
      </c>
      <c r="AI7" s="38">
        <v>108.07</v>
      </c>
      <c r="AJ7" s="38">
        <v>0</v>
      </c>
      <c r="AK7" s="38">
        <v>0</v>
      </c>
      <c r="AL7" s="38">
        <v>0</v>
      </c>
      <c r="AM7" s="38">
        <v>0</v>
      </c>
      <c r="AN7" s="38">
        <v>0</v>
      </c>
      <c r="AO7" s="38">
        <v>12.51</v>
      </c>
      <c r="AP7" s="38">
        <v>11.01</v>
      </c>
      <c r="AQ7" s="38">
        <v>10.199999999999999</v>
      </c>
      <c r="AR7" s="38">
        <v>9.1999999999999993</v>
      </c>
      <c r="AS7" s="38">
        <v>7.69</v>
      </c>
      <c r="AT7" s="38">
        <v>3.09</v>
      </c>
      <c r="AU7" s="38">
        <v>74.53</v>
      </c>
      <c r="AV7" s="38">
        <v>69.78</v>
      </c>
      <c r="AW7" s="38">
        <v>77.64</v>
      </c>
      <c r="AX7" s="38">
        <v>80.64</v>
      </c>
      <c r="AY7" s="38">
        <v>78.09</v>
      </c>
      <c r="AZ7" s="38">
        <v>54.09</v>
      </c>
      <c r="BA7" s="38">
        <v>54.03</v>
      </c>
      <c r="BB7" s="38">
        <v>65.83</v>
      </c>
      <c r="BC7" s="38">
        <v>72.22</v>
      </c>
      <c r="BD7" s="38">
        <v>73.02</v>
      </c>
      <c r="BE7" s="38">
        <v>69.540000000000006</v>
      </c>
      <c r="BF7" s="38">
        <v>2146.8200000000002</v>
      </c>
      <c r="BG7" s="38">
        <v>2065.62</v>
      </c>
      <c r="BH7" s="38">
        <v>2014.36</v>
      </c>
      <c r="BI7" s="38">
        <v>930.02</v>
      </c>
      <c r="BJ7" s="38">
        <v>901.87</v>
      </c>
      <c r="BK7" s="38">
        <v>845.86</v>
      </c>
      <c r="BL7" s="38">
        <v>802.49</v>
      </c>
      <c r="BM7" s="38">
        <v>805.14</v>
      </c>
      <c r="BN7" s="38">
        <v>730.93</v>
      </c>
      <c r="BO7" s="38">
        <v>708.89</v>
      </c>
      <c r="BP7" s="38">
        <v>682.51</v>
      </c>
      <c r="BQ7" s="38">
        <v>108.1</v>
      </c>
      <c r="BR7" s="38">
        <v>104.88</v>
      </c>
      <c r="BS7" s="38">
        <v>118.63</v>
      </c>
      <c r="BT7" s="38">
        <v>100</v>
      </c>
      <c r="BU7" s="38">
        <v>100</v>
      </c>
      <c r="BV7" s="38">
        <v>101.88</v>
      </c>
      <c r="BW7" s="38">
        <v>103.18</v>
      </c>
      <c r="BX7" s="38">
        <v>100.22</v>
      </c>
      <c r="BY7" s="38">
        <v>98.09</v>
      </c>
      <c r="BZ7" s="38">
        <v>97.91</v>
      </c>
      <c r="CA7" s="38">
        <v>100.34</v>
      </c>
      <c r="CB7" s="38">
        <v>140.87</v>
      </c>
      <c r="CC7" s="38">
        <v>144.82</v>
      </c>
      <c r="CD7" s="38">
        <v>127.55</v>
      </c>
      <c r="CE7" s="38">
        <v>189.7</v>
      </c>
      <c r="CF7" s="38">
        <v>190.62</v>
      </c>
      <c r="CG7" s="38">
        <v>143.15</v>
      </c>
      <c r="CH7" s="38">
        <v>141.11000000000001</v>
      </c>
      <c r="CI7" s="38">
        <v>144.79</v>
      </c>
      <c r="CJ7" s="38">
        <v>146.08000000000001</v>
      </c>
      <c r="CK7" s="38">
        <v>144.11000000000001</v>
      </c>
      <c r="CL7" s="38">
        <v>136.15</v>
      </c>
      <c r="CM7" s="38">
        <v>79.56</v>
      </c>
      <c r="CN7" s="38">
        <v>70.47</v>
      </c>
      <c r="CO7" s="38">
        <v>68.59</v>
      </c>
      <c r="CP7" s="38">
        <v>73.650000000000006</v>
      </c>
      <c r="CQ7" s="38">
        <v>71.39</v>
      </c>
      <c r="CR7" s="38">
        <v>62.5</v>
      </c>
      <c r="CS7" s="38">
        <v>63.26</v>
      </c>
      <c r="CT7" s="38">
        <v>61.54</v>
      </c>
      <c r="CU7" s="38">
        <v>61.93</v>
      </c>
      <c r="CV7" s="38">
        <v>61.32</v>
      </c>
      <c r="CW7" s="38">
        <v>59.64</v>
      </c>
      <c r="CX7" s="38">
        <v>92.16</v>
      </c>
      <c r="CY7" s="38">
        <v>92.38</v>
      </c>
      <c r="CZ7" s="38">
        <v>92.47</v>
      </c>
      <c r="DA7" s="38">
        <v>92.54</v>
      </c>
      <c r="DB7" s="38">
        <v>93.05</v>
      </c>
      <c r="DC7" s="38">
        <v>93.88</v>
      </c>
      <c r="DD7" s="38">
        <v>94.07</v>
      </c>
      <c r="DE7" s="38">
        <v>94.13</v>
      </c>
      <c r="DF7" s="38">
        <v>94.45</v>
      </c>
      <c r="DG7" s="38">
        <v>94.58</v>
      </c>
      <c r="DH7" s="38">
        <v>95.35</v>
      </c>
      <c r="DI7" s="38">
        <v>32.770000000000003</v>
      </c>
      <c r="DJ7" s="38">
        <v>34.630000000000003</v>
      </c>
      <c r="DK7" s="38">
        <v>36.49</v>
      </c>
      <c r="DL7" s="38">
        <v>37.409999999999997</v>
      </c>
      <c r="DM7" s="38">
        <v>38.44</v>
      </c>
      <c r="DN7" s="38">
        <v>29.48</v>
      </c>
      <c r="DO7" s="38">
        <v>28.95</v>
      </c>
      <c r="DP7" s="38">
        <v>30.11</v>
      </c>
      <c r="DQ7" s="38">
        <v>30.45</v>
      </c>
      <c r="DR7" s="38">
        <v>31.01</v>
      </c>
      <c r="DS7" s="38">
        <v>38.57</v>
      </c>
      <c r="DT7" s="38">
        <v>4.08</v>
      </c>
      <c r="DU7" s="38">
        <v>5.0999999999999996</v>
      </c>
      <c r="DV7" s="38">
        <v>6.95</v>
      </c>
      <c r="DW7" s="38">
        <v>6.67</v>
      </c>
      <c r="DX7" s="38">
        <v>9.06</v>
      </c>
      <c r="DY7" s="38">
        <v>3.89</v>
      </c>
      <c r="DZ7" s="38">
        <v>4.07</v>
      </c>
      <c r="EA7" s="38">
        <v>4.54</v>
      </c>
      <c r="EB7" s="38">
        <v>4.8499999999999996</v>
      </c>
      <c r="EC7" s="38">
        <v>4.95</v>
      </c>
      <c r="ED7" s="38">
        <v>5.9</v>
      </c>
      <c r="EE7" s="38">
        <v>0.39</v>
      </c>
      <c r="EF7" s="38">
        <v>0.74</v>
      </c>
      <c r="EG7" s="38">
        <v>1.1100000000000001</v>
      </c>
      <c r="EH7" s="38">
        <v>1.55</v>
      </c>
      <c r="EI7" s="38">
        <v>2</v>
      </c>
      <c r="EJ7" s="38">
        <v>0.12</v>
      </c>
      <c r="EK7" s="38">
        <v>0.13</v>
      </c>
      <c r="EL7" s="38">
        <v>0.17</v>
      </c>
      <c r="EM7" s="38">
        <v>0.21</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青山 絢美</cp:lastModifiedBy>
  <dcterms:created xsi:type="dcterms:W3CDTF">2020-12-04T02:27:47Z</dcterms:created>
  <dcterms:modified xsi:type="dcterms:W3CDTF">2021-02-02T05:06:20Z</dcterms:modified>
  <cp:category/>
</cp:coreProperties>
</file>