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水道課\調査\"/>
    </mc:Choice>
  </mc:AlternateContent>
  <workbookProtection workbookAlgorithmName="SHA-512" workbookHashValue="Y6J2neTRmp6NEVANfGBp9pZ3xrOHT3BonD4APsKGPDWNE6D88GG6Cjmty/tl0nfXMTQF2pmxPTP8GuMrTluSmA==" workbookSaltValue="prg9cT47vscyPtHZYEMAxg=="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<sst xmlns="http://schemas.openxmlformats.org/spreadsheetml/2006/main" count="272" uniqueCount="113">
  <si>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</si>
  <si>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</si>
  <si>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</si>
  <si>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</si>
  <si>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</si>
  <si>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</si>
  <si>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</si>
  <si>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</si>
  <si>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</si>
  <si>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</si>
  <si>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</si>
  <si>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</si>
  <si>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</si>
  <si>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</si>
  <si>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</si>
  <si>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</si>
  <si>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</si>
  <si>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</si>
  <si>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</si>
  <si>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</si>
  <si>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</si>
  <si>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</si>
  <si>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</si>
  <si>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</si>
  <si>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</si>
  <si>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</si>
  <si>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</si>
  <si>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</si>
  <si>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</si>
  <si>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</si>
  <si>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</si>
  <si>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</si>
  <si>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</si>
  <si>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</si>
  <si>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</si>
  <si>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</si>
  <si>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</si>
  <si>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</si>
  <si>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</si>
  <si>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</si>
  <si>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</si>
  <si>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</si>
  <si>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</si>
  <si>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</si>
  <si>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</si>
  <si>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</si>
  <si>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</si>
  <si>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</si>
  <si>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</si>
  <si>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</si>
  <si>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</si>
  <si>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</si>
  <si>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</si>
  <si>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</si>
  <si>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</si>
  <si>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</si>
  <si>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</si>
  <si>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</si>
  <si>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</si>
  <si>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</si>
  <si>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</si>
  <si>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</si>
  <si>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</si>
  <si>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</si>
  <si>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</si>
  <si>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</si>
  <si>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</si>
  <si>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</si>
  <si>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</si>
  <si>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</si>
  <si>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</si>
  <si>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</si>
  <si>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</si>
  <si>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</si>
  <si>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</si>
  <si>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</si>
  <si>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</si>
  <si>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</si>
  <si>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</si>
  <si>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</si>
  <si>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</si>
  <si>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</si>
  <si>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</si>
  <si>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</si>
  <si>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</si>
  <si>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</si>
  <si>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</si>
  <si>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</si>
  <si>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</si>
  <si>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</si>
  <si>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</si>
  <si>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</si>
  <si>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度会町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</si>
  <si>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</si>
  <si>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</si>
  <si>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</si>
  <si>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</si>
  <si>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</si>
  <si>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</si>
  <si>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</si>
  <si>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</si>
  <si>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</si>
  <si>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</si>
  <si>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</si>
  <si>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</si>
  <si>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</si>
  <si>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</si>
  <si>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</si>
  <si>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</si>
  <si>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</si>
  <si>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当町の管路は旧簡易水道創設時の昭和50年代
に布設されたものが多く、経年化率は類似団体平均値の倍であり、早急に耐震化を兼ねた更新が必要であるが、
経営状況により大規模な更新が行えない。</t>
    <rPh sb="1" eb="3">
      <t>トウチョウ</t>
    </rPh>
    <rPh sb="4" eb="6">
      <t>カンロ</t>
    </rPh>
    <rPh sb="7" eb="8">
      <t>キュウ</t>
    </rPh>
    <rPh sb="8" eb="10">
      <t>カンイ</t>
    </rPh>
    <rPh sb="10" eb="12">
      <t>スイドウ</t>
    </rPh>
    <rPh sb="12" eb="14">
      <t>ソウセツ</t>
    </rPh>
    <rPh sb="14" eb="15">
      <t>ジ</t>
    </rPh>
    <rPh sb="16" eb="18">
      <t>ショウワ</t>
    </rPh>
    <rPh sb="20" eb="22">
      <t>ネンダイ</t>
    </rPh>
    <rPh sb="24" eb="26">
      <t>フセツ</t>
    </rPh>
    <rPh sb="32" eb="33">
      <t>オオ</t>
    </rPh>
    <rPh sb="35" eb="38">
      <t>ケイネンカ</t>
    </rPh>
    <rPh sb="38" eb="39">
      <t>リツ</t>
    </rPh>
    <rPh sb="40" eb="42">
      <t>ルイジ</t>
    </rPh>
    <rPh sb="42" eb="44">
      <t>ダンタイ</t>
    </rPh>
    <rPh sb="44" eb="47">
      <t>ヘイキンチ</t>
    </rPh>
    <rPh sb="48" eb="49">
      <t>バイ</t>
    </rPh>
    <rPh sb="53" eb="55">
      <t>サッキュウ</t>
    </rPh>
    <rPh sb="56" eb="59">
      <t>タイシンカ</t>
    </rPh>
    <rPh sb="60" eb="61">
      <t>カ</t>
    </rPh>
    <rPh sb="63" eb="65">
      <t>コウシン</t>
    </rPh>
    <rPh sb="66" eb="68">
      <t>ヒツヨウ</t>
    </rPh>
    <rPh sb="74" eb="76">
      <t>ケイエイ</t>
    </rPh>
    <rPh sb="76" eb="78">
      <t>ジョウキョウ</t>
    </rPh>
    <rPh sb="81" eb="84">
      <t>ダイキボ</t>
    </rPh>
    <rPh sb="85" eb="87">
      <t>コウシン</t>
    </rPh>
    <rPh sb="88" eb="89">
      <t>オコナ</t>
    </rPh>
    <phoneticPr fontId="4"/>
  </si>
  <si>
    <t>　当町の令和元年度経常収支比率は94.7％と100％未満となったが、水道料金改定を行ったことから、前年度比で5.53ポイント改善した。(以後 5年毎程 での改定が必要)
　上記料金改定により、累積欠損金比率は前期比で大幅に改善し、類似団体平均値を下回った。また、近年の統合整備事業で多額の費用投資を行った結果、企業債残高対給水収益比率は類似団体平均値を大幅に上回っていたが、上記料金改定による収益増加により、同比率は改善した。
　料金回収率及び供給単価は上記と同じ理由で横ばいであるのに、給水原価は施設維持等の経費とも高止まりとなっており経費削減に苦慮している。
　施設利用率は類似団体平均値を上回っているものの、年々低下傾向にあり、人口の減少による配水量の減が大きな原因となっているが、加えて施設の耐震化対策等の
事業により更なる悪化が懸念される。
　有収量は漏水調査を実施し、早期対応しているため高い効率性を維持している。</t>
    <rPh sb="11" eb="13">
      <t>シュウシ</t>
    </rPh>
    <rPh sb="13" eb="15">
      <t>ヒリツ</t>
    </rPh>
    <rPh sb="26" eb="28">
      <t>ミマン</t>
    </rPh>
    <rPh sb="34" eb="38">
      <t>スイドウリョウキン</t>
    </rPh>
    <rPh sb="38" eb="40">
      <t>カイテイ</t>
    </rPh>
    <rPh sb="41" eb="42">
      <t>オコナ</t>
    </rPh>
    <rPh sb="49" eb="53">
      <t>ゼンネンドヒ</t>
    </rPh>
    <rPh sb="62" eb="64">
      <t>カイゼン</t>
    </rPh>
    <rPh sb="68" eb="70">
      <t>イゴ</t>
    </rPh>
    <rPh sb="72" eb="73">
      <t>ネン</t>
    </rPh>
    <rPh sb="73" eb="74">
      <t>マイ</t>
    </rPh>
    <rPh sb="74" eb="75">
      <t>ホド</t>
    </rPh>
    <rPh sb="78" eb="80">
      <t>カイテイ</t>
    </rPh>
    <rPh sb="81" eb="83">
      <t>ヒツヨウ</t>
    </rPh>
    <rPh sb="86" eb="88">
      <t>ジョウキ</t>
    </rPh>
    <rPh sb="88" eb="90">
      <t>リョウキン</t>
    </rPh>
    <rPh sb="90" eb="92">
      <t>カイテイ</t>
    </rPh>
    <rPh sb="96" eb="98">
      <t>ルイセキ</t>
    </rPh>
    <rPh sb="98" eb="100">
      <t>ケッソン</t>
    </rPh>
    <rPh sb="100" eb="101">
      <t>キン</t>
    </rPh>
    <rPh sb="101" eb="103">
      <t>ヒリツ</t>
    </rPh>
    <rPh sb="104" eb="107">
      <t>ゼンキヒ</t>
    </rPh>
    <rPh sb="108" eb="110">
      <t>オオハバ</t>
    </rPh>
    <rPh sb="111" eb="113">
      <t>カイゼン</t>
    </rPh>
    <rPh sb="115" eb="117">
      <t>ルイジ</t>
    </rPh>
    <rPh sb="117" eb="119">
      <t>ダンタイ</t>
    </rPh>
    <rPh sb="119" eb="122">
      <t>ヘイキンチ</t>
    </rPh>
    <rPh sb="123" eb="125">
      <t>シタマワ</t>
    </rPh>
    <rPh sb="131" eb="133">
      <t>キンネン</t>
    </rPh>
    <rPh sb="134" eb="136">
      <t>トウゴウ</t>
    </rPh>
    <rPh sb="136" eb="138">
      <t>セイビ</t>
    </rPh>
    <rPh sb="138" eb="140">
      <t>ジギョウ</t>
    </rPh>
    <rPh sb="141" eb="143">
      <t>タガク</t>
    </rPh>
    <rPh sb="144" eb="146">
      <t>ヒヨウ</t>
    </rPh>
    <rPh sb="146" eb="148">
      <t>トウシ</t>
    </rPh>
    <rPh sb="149" eb="150">
      <t>オコナ</t>
    </rPh>
    <rPh sb="152" eb="154">
      <t>ケッカ</t>
    </rPh>
    <rPh sb="155" eb="158">
      <t>キギョウサイ</t>
    </rPh>
    <rPh sb="158" eb="160">
      <t>ザンダカ</t>
    </rPh>
    <rPh sb="160" eb="161">
      <t>タイ</t>
    </rPh>
    <rPh sb="161" eb="163">
      <t>キュウスイ</t>
    </rPh>
    <rPh sb="163" eb="165">
      <t>シュウエキ</t>
    </rPh>
    <rPh sb="165" eb="167">
      <t>ヒリツ</t>
    </rPh>
    <rPh sb="168" eb="172">
      <t>ルイジダンタイ</t>
    </rPh>
    <rPh sb="172" eb="175">
      <t>ヘイキンチ</t>
    </rPh>
    <rPh sb="176" eb="178">
      <t>オオハバ</t>
    </rPh>
    <rPh sb="179" eb="181">
      <t>ウワマワ</t>
    </rPh>
    <rPh sb="187" eb="189">
      <t>ジョウキ</t>
    </rPh>
    <rPh sb="189" eb="193">
      <t>リョウキンカイテイ</t>
    </rPh>
    <rPh sb="196" eb="198">
      <t>シュウエキ</t>
    </rPh>
    <rPh sb="198" eb="200">
      <t>ゾウカ</t>
    </rPh>
    <rPh sb="204" eb="207">
      <t>ドウヒリツ</t>
    </rPh>
    <rPh sb="208" eb="210">
      <t>カイゼン</t>
    </rPh>
    <rPh sb="219" eb="220">
      <t>リツ</t>
    </rPh>
    <rPh sb="220" eb="221">
      <t>オヨ</t>
    </rPh>
    <rPh sb="222" eb="224">
      <t>キョウキュウ</t>
    </rPh>
    <rPh sb="224" eb="226">
      <t>タンカ</t>
    </rPh>
    <rPh sb="227" eb="229">
      <t>ジョウキ</t>
    </rPh>
    <rPh sb="230" eb="231">
      <t>オナ</t>
    </rPh>
    <rPh sb="232" eb="234">
      <t>リユウ</t>
    </rPh>
    <rPh sb="235" eb="236">
      <t>ヨコ</t>
    </rPh>
    <rPh sb="244" eb="246">
      <t>キュウスイ</t>
    </rPh>
    <rPh sb="246" eb="248">
      <t>ゲンカ</t>
    </rPh>
    <rPh sb="249" eb="251">
      <t>シセツ</t>
    </rPh>
    <rPh sb="251" eb="253">
      <t>イジ</t>
    </rPh>
    <rPh sb="253" eb="254">
      <t>トウ</t>
    </rPh>
    <rPh sb="255" eb="257">
      <t>ケイヒ</t>
    </rPh>
    <rPh sb="344" eb="345">
      <t>クワ</t>
    </rPh>
    <rPh sb="347" eb="349">
      <t>シセツ</t>
    </rPh>
    <rPh sb="350" eb="353">
      <t>タイシンカ</t>
    </rPh>
    <rPh sb="353" eb="355">
      <t>タイサク</t>
    </rPh>
    <rPh sb="355" eb="356">
      <t>トウ</t>
    </rPh>
    <rPh sb="358" eb="360">
      <t>ジギョウ</t>
    </rPh>
    <rPh sb="363" eb="364">
      <t>サラ</t>
    </rPh>
    <rPh sb="366" eb="368">
      <t>アッカ</t>
    </rPh>
    <rPh sb="369" eb="371">
      <t>ケネン</t>
    </rPh>
    <phoneticPr fontId="4"/>
  </si>
  <si>
    <t>　当町の経常収支比率・企業債残高対給水収益比率は類似団体平均値及び全国平均を下回っているものの、令和元年度の水道料金改定に伴う収益増加により、同指標は改善傾向にある。
　令和元年度策定「経営戦略」に基づき、あらゆる面での費用削減を図り、計画的な料金改定の実施により財源確保に努めなければならない。</t>
    <rPh sb="1" eb="3">
      <t>トウチョウ</t>
    </rPh>
    <rPh sb="4" eb="6">
      <t>ケイジョウ</t>
    </rPh>
    <rPh sb="6" eb="8">
      <t>シュウシ</t>
    </rPh>
    <rPh sb="8" eb="10">
      <t>ヒリツ</t>
    </rPh>
    <rPh sb="24" eb="26">
      <t>ルイジ</t>
    </rPh>
    <rPh sb="26" eb="28">
      <t>ダンタイ</t>
    </rPh>
    <rPh sb="28" eb="31">
      <t>ヘイキンチ</t>
    </rPh>
    <rPh sb="31" eb="32">
      <t>オヨ</t>
    </rPh>
    <rPh sb="33" eb="35">
      <t>ゼンコク</t>
    </rPh>
    <rPh sb="35" eb="37">
      <t>ヘイキン</t>
    </rPh>
    <rPh sb="38" eb="40">
      <t>シタマワ</t>
    </rPh>
    <rPh sb="48" eb="50">
      <t>レイワ</t>
    </rPh>
    <rPh sb="50" eb="53">
      <t>ガンネンド</t>
    </rPh>
    <rPh sb="54" eb="58">
      <t>スイドウリョウキン</t>
    </rPh>
    <rPh sb="58" eb="60">
      <t>カイテイ</t>
    </rPh>
    <rPh sb="61" eb="62">
      <t>トモナ</t>
    </rPh>
    <rPh sb="63" eb="65">
      <t>シュウエキ</t>
    </rPh>
    <rPh sb="65" eb="67">
      <t>ゾウカ</t>
    </rPh>
    <rPh sb="71" eb="72">
      <t>ドウ</t>
    </rPh>
    <rPh sb="72" eb="74">
      <t>シヒョウ</t>
    </rPh>
    <rPh sb="75" eb="77">
      <t>カイゼン</t>
    </rPh>
    <rPh sb="77" eb="79">
      <t>ケイコウ</t>
    </rPh>
    <rPh sb="85" eb="87">
      <t>レイワ</t>
    </rPh>
    <rPh sb="87" eb="89">
      <t>ガンネン</t>
    </rPh>
    <rPh sb="89" eb="90">
      <t>ド</t>
    </rPh>
    <rPh sb="90" eb="92">
      <t>サクテイ</t>
    </rPh>
    <rPh sb="93" eb="95">
      <t>ケイエイ</t>
    </rPh>
    <rPh sb="95" eb="97">
      <t>センリャク</t>
    </rPh>
    <rPh sb="99" eb="100">
      <t>モト</t>
    </rPh>
    <rPh sb="107" eb="108">
      <t>メン</t>
    </rPh>
    <rPh sb="110" eb="112">
      <t>ヒヨウ</t>
    </rPh>
    <rPh sb="112" eb="114">
      <t>サクゲン</t>
    </rPh>
    <rPh sb="115" eb="116">
      <t>ハカ</t>
    </rPh>
    <rPh sb="118" eb="120">
      <t>ケイカク</t>
    </rPh>
    <rPh sb="120" eb="121">
      <t>テキ</t>
    </rPh>
    <rPh sb="122" eb="124">
      <t>リョウキン</t>
    </rPh>
    <rPh sb="124" eb="126">
      <t>カイテイ</t>
    </rPh>
    <rPh sb="127" eb="129">
      <t>ジッシ</t>
    </rPh>
    <rPh sb="132" eb="134">
      <t>ザイゲン</t>
    </rPh>
    <rPh sb="134" eb="136">
      <t>カクホ</t>
    </rPh>
    <rPh sb="137" eb="13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</si>
</sst>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0.86</c:v>
                </c:pt>
                <c:pt idx="3">
                  <c:v>0.52</c:v>
                </c:pt>
                <c:pt idx="4">
                  <c:v>0.88</c:v>
                </c:pt>
              </c:numCache>
            </c:numRef>
          </c:val>
          <c:extLst>
            <c:ext xmlns:c16="http://schemas.microsoft.com/office/drawing/2014/chart" uri="{C3380CC4-5D6E-409C-BE32-E72D297353CC}">
              <c16:uniqueId val="{00000000-D666-456A-9AD4-94FDF05149E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0.44</c:v>
                </c:pt>
                <c:pt idx="3">
                  <c:v>0.52</c:v>
                </c:pt>
                <c:pt idx="4">
                  <c:v>0.47</c:v>
                </c:pt>
              </c:numCache>
            </c:numRef>
          </c:val>
          <c:smooth val="0"/>
          <c:extLst>
            <c:ext xmlns:c16="http://schemas.microsoft.com/office/drawing/2014/chart" uri="{C3380CC4-5D6E-409C-BE32-E72D297353CC}">
              <c16:uniqueId val="{00000001-D666-456A-9AD4-94FDF05149E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0</c:v>
                </c:pt>
                <c:pt idx="1">
                  <c:v>0</c:v>
                </c:pt>
                <c:pt idx="2">
                  <c:v>79.94</c:v>
                </c:pt>
                <c:pt idx="3">
                  <c:v>79.239999999999995</c:v>
                </c:pt>
                <c:pt idx="4">
                  <c:v>75.930000000000007</c:v>
                </c:pt>
              </c:numCache>
            </c:numRef>
          </c:val>
          <c:extLst>
            <c:ext xmlns:c16="http://schemas.microsoft.com/office/drawing/2014/chart" uri="{C3380CC4-5D6E-409C-BE32-E72D297353CC}">
              <c16:uniqueId val="{00000000-53A4-45EB-894C-E51F204901C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50.24</c:v>
                </c:pt>
                <c:pt idx="3">
                  <c:v>50.29</c:v>
                </c:pt>
                <c:pt idx="4">
                  <c:v>49.64</c:v>
                </c:pt>
              </c:numCache>
            </c:numRef>
          </c:val>
          <c:smooth val="0"/>
          <c:extLst>
            <c:ext xmlns:c16="http://schemas.microsoft.com/office/drawing/2014/chart" uri="{C3380CC4-5D6E-409C-BE32-E72D297353CC}">
              <c16:uniqueId val="{00000001-53A4-45EB-894C-E51F204901C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0</c:v>
                </c:pt>
                <c:pt idx="1">
                  <c:v>0</c:v>
                </c:pt>
                <c:pt idx="2">
                  <c:v>84.59</c:v>
                </c:pt>
                <c:pt idx="3">
                  <c:v>83.47</c:v>
                </c:pt>
                <c:pt idx="4">
                  <c:v>84.34</c:v>
                </c:pt>
              </c:numCache>
            </c:numRef>
          </c:val>
          <c:extLst>
            <c:ext xmlns:c16="http://schemas.microsoft.com/office/drawing/2014/chart" uri="{C3380CC4-5D6E-409C-BE32-E72D297353CC}">
              <c16:uniqueId val="{00000000-97A1-450B-BD64-370E2659488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78.650000000000006</c:v>
                </c:pt>
                <c:pt idx="3">
                  <c:v>77.73</c:v>
                </c:pt>
                <c:pt idx="4">
                  <c:v>78.09</c:v>
                </c:pt>
              </c:numCache>
            </c:numRef>
          </c:val>
          <c:smooth val="0"/>
          <c:extLst>
            <c:ext xmlns:c16="http://schemas.microsoft.com/office/drawing/2014/chart" uri="{C3380CC4-5D6E-409C-BE32-E72D297353CC}">
              <c16:uniqueId val="{00000001-97A1-450B-BD64-370E2659488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0</c:v>
                </c:pt>
                <c:pt idx="1">
                  <c:v>0</c:v>
                </c:pt>
                <c:pt idx="2">
                  <c:v>88.42</c:v>
                </c:pt>
                <c:pt idx="3">
                  <c:v>89.17</c:v>
                </c:pt>
                <c:pt idx="4">
                  <c:v>94.7</c:v>
                </c:pt>
              </c:numCache>
            </c:numRef>
          </c:val>
          <c:extLst>
            <c:ext xmlns:c16="http://schemas.microsoft.com/office/drawing/2014/chart" uri="{C3380CC4-5D6E-409C-BE32-E72D297353CC}">
              <c16:uniqueId val="{00000000-3463-4BA4-8CD7-65A1A05D1AD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104.47</c:v>
                </c:pt>
                <c:pt idx="3">
                  <c:v>103.81</c:v>
                </c:pt>
                <c:pt idx="4">
                  <c:v>104.35</c:v>
                </c:pt>
              </c:numCache>
            </c:numRef>
          </c:val>
          <c:smooth val="0"/>
          <c:extLst>
            <c:ext xmlns:c16="http://schemas.microsoft.com/office/drawing/2014/chart" uri="{C3380CC4-5D6E-409C-BE32-E72D297353CC}">
              <c16:uniqueId val="{00000001-3463-4BA4-8CD7-65A1A05D1AD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0</c:v>
                </c:pt>
                <c:pt idx="1">
                  <c:v>0</c:v>
                </c:pt>
                <c:pt idx="2">
                  <c:v>5.62</c:v>
                </c:pt>
                <c:pt idx="3">
                  <c:v>10.6</c:v>
                </c:pt>
                <c:pt idx="4">
                  <c:v>14.88</c:v>
                </c:pt>
              </c:numCache>
            </c:numRef>
          </c:val>
          <c:extLst>
            <c:ext xmlns:c16="http://schemas.microsoft.com/office/drawing/2014/chart" uri="{C3380CC4-5D6E-409C-BE32-E72D297353CC}">
              <c16:uniqueId val="{00000000-DFCC-4FCD-BFC6-DAFAE64D782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45.14</c:v>
                </c:pt>
                <c:pt idx="3">
                  <c:v>45.85</c:v>
                </c:pt>
                <c:pt idx="4">
                  <c:v>47.31</c:v>
                </c:pt>
              </c:numCache>
            </c:numRef>
          </c:val>
          <c:smooth val="0"/>
          <c:extLst>
            <c:ext xmlns:c16="http://schemas.microsoft.com/office/drawing/2014/chart" uri="{C3380CC4-5D6E-409C-BE32-E72D297353CC}">
              <c16:uniqueId val="{00000001-DFCC-4FCD-BFC6-DAFAE64D782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26.64</c:v>
                </c:pt>
                <c:pt idx="3">
                  <c:v>38.31</c:v>
                </c:pt>
                <c:pt idx="4">
                  <c:v>56.77</c:v>
                </c:pt>
              </c:numCache>
            </c:numRef>
          </c:val>
          <c:extLst>
            <c:ext xmlns:c16="http://schemas.microsoft.com/office/drawing/2014/chart" uri="{C3380CC4-5D6E-409C-BE32-E72D297353CC}">
              <c16:uniqueId val="{00000000-B60F-47F8-A147-62D31832A43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13.58</c:v>
                </c:pt>
                <c:pt idx="3">
                  <c:v>14.13</c:v>
                </c:pt>
                <c:pt idx="4">
                  <c:v>16.77</c:v>
                </c:pt>
              </c:numCache>
            </c:numRef>
          </c:val>
          <c:smooth val="0"/>
          <c:extLst>
            <c:ext xmlns:c16="http://schemas.microsoft.com/office/drawing/2014/chart" uri="{C3380CC4-5D6E-409C-BE32-E72D297353CC}">
              <c16:uniqueId val="{00000001-B60F-47F8-A147-62D31832A43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32.61</c:v>
                </c:pt>
                <c:pt idx="3">
                  <c:v>59.03</c:v>
                </c:pt>
                <c:pt idx="4">
                  <c:v>10.3</c:v>
                </c:pt>
              </c:numCache>
            </c:numRef>
          </c:val>
          <c:extLst>
            <c:ext xmlns:c16="http://schemas.microsoft.com/office/drawing/2014/chart" uri="{C3380CC4-5D6E-409C-BE32-E72D297353CC}">
              <c16:uniqueId val="{00000000-D8E7-4718-9EBA-8904B9DAE5B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16.399999999999999</c:v>
                </c:pt>
                <c:pt idx="3">
                  <c:v>25.66</c:v>
                </c:pt>
                <c:pt idx="4">
                  <c:v>21.69</c:v>
                </c:pt>
              </c:numCache>
            </c:numRef>
          </c:val>
          <c:smooth val="0"/>
          <c:extLst>
            <c:ext xmlns:c16="http://schemas.microsoft.com/office/drawing/2014/chart" uri="{C3380CC4-5D6E-409C-BE32-E72D297353CC}">
              <c16:uniqueId val="{00000001-D8E7-4718-9EBA-8904B9DAE5B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0</c:v>
                </c:pt>
                <c:pt idx="1">
                  <c:v>0</c:v>
                </c:pt>
                <c:pt idx="2">
                  <c:v>330.13</c:v>
                </c:pt>
                <c:pt idx="3">
                  <c:v>173.95</c:v>
                </c:pt>
                <c:pt idx="4">
                  <c:v>192.52</c:v>
                </c:pt>
              </c:numCache>
            </c:numRef>
          </c:val>
          <c:extLst>
            <c:ext xmlns:c16="http://schemas.microsoft.com/office/drawing/2014/chart" uri="{C3380CC4-5D6E-409C-BE32-E72D297353CC}">
              <c16:uniqueId val="{00000000-4B1E-493F-98CF-B79AA101A33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293.23</c:v>
                </c:pt>
                <c:pt idx="3">
                  <c:v>300.14</c:v>
                </c:pt>
                <c:pt idx="4">
                  <c:v>301.04000000000002</c:v>
                </c:pt>
              </c:numCache>
            </c:numRef>
          </c:val>
          <c:smooth val="0"/>
          <c:extLst>
            <c:ext xmlns:c16="http://schemas.microsoft.com/office/drawing/2014/chart" uri="{C3380CC4-5D6E-409C-BE32-E72D297353CC}">
              <c16:uniqueId val="{00000001-4B1E-493F-98CF-B79AA101A33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0</c:v>
                </c:pt>
                <c:pt idx="1">
                  <c:v>0</c:v>
                </c:pt>
                <c:pt idx="2">
                  <c:v>702.96</c:v>
                </c:pt>
                <c:pt idx="3">
                  <c:v>700.29</c:v>
                </c:pt>
                <c:pt idx="4">
                  <c:v>593.45000000000005</c:v>
                </c:pt>
              </c:numCache>
            </c:numRef>
          </c:val>
          <c:extLst>
            <c:ext xmlns:c16="http://schemas.microsoft.com/office/drawing/2014/chart" uri="{C3380CC4-5D6E-409C-BE32-E72D297353CC}">
              <c16:uniqueId val="{00000000-3492-4D17-B26B-1B5FB551612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542.29999999999995</c:v>
                </c:pt>
                <c:pt idx="3">
                  <c:v>566.65</c:v>
                </c:pt>
                <c:pt idx="4">
                  <c:v>551.62</c:v>
                </c:pt>
              </c:numCache>
            </c:numRef>
          </c:val>
          <c:smooth val="0"/>
          <c:extLst>
            <c:ext xmlns:c16="http://schemas.microsoft.com/office/drawing/2014/chart" uri="{C3380CC4-5D6E-409C-BE32-E72D297353CC}">
              <c16:uniqueId val="{00000001-3492-4D17-B26B-1B5FB551612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0</c:v>
                </c:pt>
                <c:pt idx="1">
                  <c:v>0</c:v>
                </c:pt>
                <c:pt idx="2">
                  <c:v>61.66</c:v>
                </c:pt>
                <c:pt idx="3">
                  <c:v>62.57</c:v>
                </c:pt>
                <c:pt idx="4">
                  <c:v>72.27</c:v>
                </c:pt>
              </c:numCache>
            </c:numRef>
          </c:val>
          <c:extLst>
            <c:ext xmlns:c16="http://schemas.microsoft.com/office/drawing/2014/chart" uri="{C3380CC4-5D6E-409C-BE32-E72D297353CC}">
              <c16:uniqueId val="{00000000-E28B-4429-980A-F8700A94ED0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87.51</c:v>
                </c:pt>
                <c:pt idx="3">
                  <c:v>84.77</c:v>
                </c:pt>
                <c:pt idx="4">
                  <c:v>87.11</c:v>
                </c:pt>
              </c:numCache>
            </c:numRef>
          </c:val>
          <c:smooth val="0"/>
          <c:extLst>
            <c:ext xmlns:c16="http://schemas.microsoft.com/office/drawing/2014/chart" uri="{C3380CC4-5D6E-409C-BE32-E72D297353CC}">
              <c16:uniqueId val="{00000001-E28B-4429-980A-F8700A94ED0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0</c:v>
                </c:pt>
                <c:pt idx="1">
                  <c:v>0</c:v>
                </c:pt>
                <c:pt idx="2">
                  <c:v>214.59</c:v>
                </c:pt>
                <c:pt idx="3">
                  <c:v>212.86</c:v>
                </c:pt>
                <c:pt idx="4">
                  <c:v>218.86</c:v>
                </c:pt>
              </c:numCache>
            </c:numRef>
          </c:val>
          <c:extLst>
            <c:ext xmlns:c16="http://schemas.microsoft.com/office/drawing/2014/chart" uri="{C3380CC4-5D6E-409C-BE32-E72D297353CC}">
              <c16:uniqueId val="{00000000-84D3-490A-9845-F6704ACDD01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218.42</c:v>
                </c:pt>
                <c:pt idx="3">
                  <c:v>227.27</c:v>
                </c:pt>
                <c:pt idx="4">
                  <c:v>223.98</c:v>
                </c:pt>
              </c:numCache>
            </c:numRef>
          </c:val>
          <c:smooth val="0"/>
          <c:extLst>
            <c:ext xmlns:c16="http://schemas.microsoft.com/office/drawing/2014/chart" uri="{C3380CC4-5D6E-409C-BE32-E72D297353CC}">
              <c16:uniqueId val="{00000001-84D3-490A-9845-F6704ACDD01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election activeCell="CB61" sqref="CB61"/>
    </sheetView>
  </sheetViews>
  <sheetFormatPr defaultColWidth="2.6640625" defaultRowHeight="13.2" x14ac:dyDescent="0.2"/>
  <cols>
    <col min="1" max="1" width="2.6640625" customWidth="1"/>
    <col min="2" max="62" width="3.77734375" customWidth="1"/>
    <col min="64" max="77" width="3.109375" customWidth="1"/>
    <col min="78" max="78" width="4.77734375" customWidth="1"/>
    <col min="79" max="79" width="5"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2">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2">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8" t="str">
        <f>データ!H6</f>
        <v>三重県　度会町</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2">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A8</v>
      </c>
      <c r="X8" s="86"/>
      <c r="Y8" s="86"/>
      <c r="Z8" s="86"/>
      <c r="AA8" s="86"/>
      <c r="AB8" s="86"/>
      <c r="AC8" s="86"/>
      <c r="AD8" s="86" t="str">
        <f>データ!$M$6</f>
        <v>非設置</v>
      </c>
      <c r="AE8" s="86"/>
      <c r="AF8" s="86"/>
      <c r="AG8" s="86"/>
      <c r="AH8" s="86"/>
      <c r="AI8" s="86"/>
      <c r="AJ8" s="86"/>
      <c r="AK8" s="4"/>
      <c r="AL8" s="74">
        <f>データ!$R$6</f>
        <v>8147</v>
      </c>
      <c r="AM8" s="74"/>
      <c r="AN8" s="74"/>
      <c r="AO8" s="74"/>
      <c r="AP8" s="74"/>
      <c r="AQ8" s="74"/>
      <c r="AR8" s="74"/>
      <c r="AS8" s="74"/>
      <c r="AT8" s="70">
        <f>データ!$S$6</f>
        <v>134.97999999999999</v>
      </c>
      <c r="AU8" s="71"/>
      <c r="AV8" s="71"/>
      <c r="AW8" s="71"/>
      <c r="AX8" s="71"/>
      <c r="AY8" s="71"/>
      <c r="AZ8" s="71"/>
      <c r="BA8" s="71"/>
      <c r="BB8" s="73">
        <f>データ!$T$6</f>
        <v>60.36</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2">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2">
      <c r="A10" s="2"/>
      <c r="B10" s="70" t="str">
        <f>データ!$N$6</f>
        <v>-</v>
      </c>
      <c r="C10" s="71"/>
      <c r="D10" s="71"/>
      <c r="E10" s="71"/>
      <c r="F10" s="71"/>
      <c r="G10" s="71"/>
      <c r="H10" s="71"/>
      <c r="I10" s="70">
        <f>データ!$O$6</f>
        <v>73.56</v>
      </c>
      <c r="J10" s="71"/>
      <c r="K10" s="71"/>
      <c r="L10" s="71"/>
      <c r="M10" s="71"/>
      <c r="N10" s="71"/>
      <c r="O10" s="72"/>
      <c r="P10" s="73">
        <f>データ!$P$6</f>
        <v>99.86</v>
      </c>
      <c r="Q10" s="73"/>
      <c r="R10" s="73"/>
      <c r="S10" s="73"/>
      <c r="T10" s="73"/>
      <c r="U10" s="73"/>
      <c r="V10" s="73"/>
      <c r="W10" s="74">
        <f>データ!$Q$6</f>
        <v>3240</v>
      </c>
      <c r="X10" s="74"/>
      <c r="Y10" s="74"/>
      <c r="Z10" s="74"/>
      <c r="AA10" s="74"/>
      <c r="AB10" s="74"/>
      <c r="AC10" s="74"/>
      <c r="AD10" s="2"/>
      <c r="AE10" s="2"/>
      <c r="AF10" s="2"/>
      <c r="AG10" s="2"/>
      <c r="AH10" s="4"/>
      <c r="AI10" s="4"/>
      <c r="AJ10" s="4"/>
      <c r="AK10" s="4"/>
      <c r="AL10" s="74">
        <f>データ!$U$6</f>
        <v>8084</v>
      </c>
      <c r="AM10" s="74"/>
      <c r="AN10" s="74"/>
      <c r="AO10" s="74"/>
      <c r="AP10" s="74"/>
      <c r="AQ10" s="74"/>
      <c r="AR10" s="74"/>
      <c r="AS10" s="74"/>
      <c r="AT10" s="70">
        <f>データ!$V$6</f>
        <v>21.7</v>
      </c>
      <c r="AU10" s="71"/>
      <c r="AV10" s="71"/>
      <c r="AW10" s="71"/>
      <c r="AX10" s="71"/>
      <c r="AY10" s="71"/>
      <c r="AZ10" s="71"/>
      <c r="BA10" s="71"/>
      <c r="BB10" s="73">
        <f>データ!$W$6</f>
        <v>372.53</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111</v>
      </c>
      <c r="BM16" s="66"/>
      <c r="BN16" s="66"/>
      <c r="BO16" s="66"/>
      <c r="BP16" s="66"/>
      <c r="BQ16" s="66"/>
      <c r="BR16" s="66"/>
      <c r="BS16" s="66"/>
      <c r="BT16" s="66"/>
      <c r="BU16" s="66"/>
      <c r="BV16" s="66"/>
      <c r="BW16" s="66"/>
      <c r="BX16" s="66"/>
      <c r="BY16" s="66"/>
      <c r="BZ16" s="67"/>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5" t="s">
        <v>110</v>
      </c>
      <c r="BM47" s="52"/>
      <c r="BN47" s="52"/>
      <c r="BO47" s="52"/>
      <c r="BP47" s="52"/>
      <c r="BQ47" s="52"/>
      <c r="BR47" s="52"/>
      <c r="BS47" s="52"/>
      <c r="BT47" s="52"/>
      <c r="BU47" s="52"/>
      <c r="BV47" s="52"/>
      <c r="BW47" s="52"/>
      <c r="BX47" s="52"/>
      <c r="BY47" s="52"/>
      <c r="BZ47" s="53"/>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SmwoUkRnVWmhY2zmDVpclNdfTtdy56y9CbJbKPEWDVVeDrpfXCeMRgyn5f4xnF3tu31a8QRQKpUmxmGgdfaIHg==" saltValue="OJ0gtmW53zDPnBXC/Upoz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27</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2">
      <c r="A4" s="29" t="s">
        <v>52</v>
      </c>
      <c r="B4" s="31"/>
      <c r="C4" s="31"/>
      <c r="D4" s="31"/>
      <c r="E4" s="31"/>
      <c r="F4" s="31"/>
      <c r="G4" s="31"/>
      <c r="H4" s="94"/>
      <c r="I4" s="95"/>
      <c r="J4" s="95"/>
      <c r="K4" s="95"/>
      <c r="L4" s="95"/>
      <c r="M4" s="95"/>
      <c r="N4" s="95"/>
      <c r="O4" s="95"/>
      <c r="P4" s="95"/>
      <c r="Q4" s="95"/>
      <c r="R4" s="95"/>
      <c r="S4" s="95"/>
      <c r="T4" s="95"/>
      <c r="U4" s="95"/>
      <c r="V4" s="95"/>
      <c r="W4" s="96"/>
      <c r="X4" s="90" t="s">
        <v>53</v>
      </c>
      <c r="Y4" s="90"/>
      <c r="Z4" s="90"/>
      <c r="AA4" s="90"/>
      <c r="AB4" s="90"/>
      <c r="AC4" s="90"/>
      <c r="AD4" s="90"/>
      <c r="AE4" s="90"/>
      <c r="AF4" s="90"/>
      <c r="AG4" s="90"/>
      <c r="AH4" s="90"/>
      <c r="AI4" s="90" t="s">
        <v>54</v>
      </c>
      <c r="AJ4" s="90"/>
      <c r="AK4" s="90"/>
      <c r="AL4" s="90"/>
      <c r="AM4" s="90"/>
      <c r="AN4" s="90"/>
      <c r="AO4" s="90"/>
      <c r="AP4" s="90"/>
      <c r="AQ4" s="90"/>
      <c r="AR4" s="90"/>
      <c r="AS4" s="90"/>
      <c r="AT4" s="90" t="s">
        <v>55</v>
      </c>
      <c r="AU4" s="90"/>
      <c r="AV4" s="90"/>
      <c r="AW4" s="90"/>
      <c r="AX4" s="90"/>
      <c r="AY4" s="90"/>
      <c r="AZ4" s="90"/>
      <c r="BA4" s="90"/>
      <c r="BB4" s="90"/>
      <c r="BC4" s="90"/>
      <c r="BD4" s="90"/>
      <c r="BE4" s="90" t="s">
        <v>56</v>
      </c>
      <c r="BF4" s="90"/>
      <c r="BG4" s="90"/>
      <c r="BH4" s="90"/>
      <c r="BI4" s="90"/>
      <c r="BJ4" s="90"/>
      <c r="BK4" s="90"/>
      <c r="BL4" s="90"/>
      <c r="BM4" s="90"/>
      <c r="BN4" s="90"/>
      <c r="BO4" s="90"/>
      <c r="BP4" s="90" t="s">
        <v>57</v>
      </c>
      <c r="BQ4" s="90"/>
      <c r="BR4" s="90"/>
      <c r="BS4" s="90"/>
      <c r="BT4" s="90"/>
      <c r="BU4" s="90"/>
      <c r="BV4" s="90"/>
      <c r="BW4" s="90"/>
      <c r="BX4" s="90"/>
      <c r="BY4" s="90"/>
      <c r="BZ4" s="90"/>
      <c r="CA4" s="90" t="s">
        <v>58</v>
      </c>
      <c r="CB4" s="90"/>
      <c r="CC4" s="90"/>
      <c r="CD4" s="90"/>
      <c r="CE4" s="90"/>
      <c r="CF4" s="90"/>
      <c r="CG4" s="90"/>
      <c r="CH4" s="90"/>
      <c r="CI4" s="90"/>
      <c r="CJ4" s="90"/>
      <c r="CK4" s="90"/>
      <c r="CL4" s="90" t="s">
        <v>59</v>
      </c>
      <c r="CM4" s="90"/>
      <c r="CN4" s="90"/>
      <c r="CO4" s="90"/>
      <c r="CP4" s="90"/>
      <c r="CQ4" s="90"/>
      <c r="CR4" s="90"/>
      <c r="CS4" s="90"/>
      <c r="CT4" s="90"/>
      <c r="CU4" s="90"/>
      <c r="CV4" s="90"/>
      <c r="CW4" s="90" t="s">
        <v>60</v>
      </c>
      <c r="CX4" s="90"/>
      <c r="CY4" s="90"/>
      <c r="CZ4" s="90"/>
      <c r="DA4" s="90"/>
      <c r="DB4" s="90"/>
      <c r="DC4" s="90"/>
      <c r="DD4" s="90"/>
      <c r="DE4" s="90"/>
      <c r="DF4" s="90"/>
      <c r="DG4" s="90"/>
      <c r="DH4" s="90" t="s">
        <v>61</v>
      </c>
      <c r="DI4" s="90"/>
      <c r="DJ4" s="90"/>
      <c r="DK4" s="90"/>
      <c r="DL4" s="90"/>
      <c r="DM4" s="90"/>
      <c r="DN4" s="90"/>
      <c r="DO4" s="90"/>
      <c r="DP4" s="90"/>
      <c r="DQ4" s="90"/>
      <c r="DR4" s="90"/>
      <c r="DS4" s="90" t="s">
        <v>62</v>
      </c>
      <c r="DT4" s="90"/>
      <c r="DU4" s="90"/>
      <c r="DV4" s="90"/>
      <c r="DW4" s="90"/>
      <c r="DX4" s="90"/>
      <c r="DY4" s="90"/>
      <c r="DZ4" s="90"/>
      <c r="EA4" s="90"/>
      <c r="EB4" s="90"/>
      <c r="EC4" s="90"/>
      <c r="ED4" s="90" t="s">
        <v>63</v>
      </c>
      <c r="EE4" s="90"/>
      <c r="EF4" s="90"/>
      <c r="EG4" s="90"/>
      <c r="EH4" s="90"/>
      <c r="EI4" s="90"/>
      <c r="EJ4" s="90"/>
      <c r="EK4" s="90"/>
      <c r="EL4" s="90"/>
      <c r="EM4" s="90"/>
      <c r="EN4" s="90"/>
    </row>
    <row r="5" spans="1:144" x14ac:dyDescent="0.2">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2">
      <c r="A6" s="29" t="s">
        <v>91</v>
      </c>
      <c r="B6" s="34">
        <f>B7</f>
        <v>2019</v>
      </c>
      <c r="C6" s="34">
        <f t="shared" ref="C6:W6" si="3">C7</f>
        <v>244708</v>
      </c>
      <c r="D6" s="34">
        <f t="shared" si="3"/>
        <v>46</v>
      </c>
      <c r="E6" s="34">
        <f t="shared" si="3"/>
        <v>1</v>
      </c>
      <c r="F6" s="34">
        <f t="shared" si="3"/>
        <v>0</v>
      </c>
      <c r="G6" s="34">
        <f t="shared" si="3"/>
        <v>1</v>
      </c>
      <c r="H6" s="34" t="str">
        <f t="shared" si="3"/>
        <v>三重県　度会町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73.56</v>
      </c>
      <c r="P6" s="35">
        <f t="shared" si="3"/>
        <v>99.86</v>
      </c>
      <c r="Q6" s="35">
        <f t="shared" si="3"/>
        <v>3240</v>
      </c>
      <c r="R6" s="35">
        <f t="shared" si="3"/>
        <v>8147</v>
      </c>
      <c r="S6" s="35">
        <f t="shared" si="3"/>
        <v>134.97999999999999</v>
      </c>
      <c r="T6" s="35">
        <f t="shared" si="3"/>
        <v>60.36</v>
      </c>
      <c r="U6" s="35">
        <f t="shared" si="3"/>
        <v>8084</v>
      </c>
      <c r="V6" s="35">
        <f t="shared" si="3"/>
        <v>21.7</v>
      </c>
      <c r="W6" s="35">
        <f t="shared" si="3"/>
        <v>372.53</v>
      </c>
      <c r="X6" s="36" t="str">
        <f>IF(X7="",NA(),X7)</f>
        <v>-</v>
      </c>
      <c r="Y6" s="36" t="str">
        <f t="shared" ref="Y6:AG6" si="4">IF(Y7="",NA(),Y7)</f>
        <v>-</v>
      </c>
      <c r="Z6" s="36">
        <f t="shared" si="4"/>
        <v>88.42</v>
      </c>
      <c r="AA6" s="36">
        <f t="shared" si="4"/>
        <v>89.17</v>
      </c>
      <c r="AB6" s="36">
        <f t="shared" si="4"/>
        <v>94.7</v>
      </c>
      <c r="AC6" s="36" t="str">
        <f t="shared" si="4"/>
        <v>-</v>
      </c>
      <c r="AD6" s="36" t="str">
        <f t="shared" si="4"/>
        <v>-</v>
      </c>
      <c r="AE6" s="36">
        <f t="shared" si="4"/>
        <v>104.47</v>
      </c>
      <c r="AF6" s="36">
        <f t="shared" si="4"/>
        <v>103.81</v>
      </c>
      <c r="AG6" s="36">
        <f t="shared" si="4"/>
        <v>104.35</v>
      </c>
      <c r="AH6" s="35" t="str">
        <f>IF(AH7="","",IF(AH7="-","【-】","【"&amp;SUBSTITUTE(TEXT(AH7,"#,##0.00"),"-","△")&amp;"】"))</f>
        <v>【112.01】</v>
      </c>
      <c r="AI6" s="36" t="str">
        <f>IF(AI7="",NA(),AI7)</f>
        <v>-</v>
      </c>
      <c r="AJ6" s="36" t="str">
        <f t="shared" ref="AJ6:AR6" si="5">IF(AJ7="",NA(),AJ7)</f>
        <v>-</v>
      </c>
      <c r="AK6" s="36">
        <f t="shared" si="5"/>
        <v>32.61</v>
      </c>
      <c r="AL6" s="36">
        <f t="shared" si="5"/>
        <v>59.03</v>
      </c>
      <c r="AM6" s="36">
        <f t="shared" si="5"/>
        <v>10.3</v>
      </c>
      <c r="AN6" s="36" t="str">
        <f t="shared" si="5"/>
        <v>-</v>
      </c>
      <c r="AO6" s="36" t="str">
        <f t="shared" si="5"/>
        <v>-</v>
      </c>
      <c r="AP6" s="36">
        <f t="shared" si="5"/>
        <v>16.399999999999999</v>
      </c>
      <c r="AQ6" s="36">
        <f t="shared" si="5"/>
        <v>25.66</v>
      </c>
      <c r="AR6" s="36">
        <f t="shared" si="5"/>
        <v>21.69</v>
      </c>
      <c r="AS6" s="35" t="str">
        <f>IF(AS7="","",IF(AS7="-","【-】","【"&amp;SUBSTITUTE(TEXT(AS7,"#,##0.00"),"-","△")&amp;"】"))</f>
        <v>【1.08】</v>
      </c>
      <c r="AT6" s="36" t="str">
        <f>IF(AT7="",NA(),AT7)</f>
        <v>-</v>
      </c>
      <c r="AU6" s="36" t="str">
        <f t="shared" ref="AU6:BC6" si="6">IF(AU7="",NA(),AU7)</f>
        <v>-</v>
      </c>
      <c r="AV6" s="36">
        <f t="shared" si="6"/>
        <v>330.13</v>
      </c>
      <c r="AW6" s="36">
        <f t="shared" si="6"/>
        <v>173.95</v>
      </c>
      <c r="AX6" s="36">
        <f t="shared" si="6"/>
        <v>192.52</v>
      </c>
      <c r="AY6" s="36" t="str">
        <f t="shared" si="6"/>
        <v>-</v>
      </c>
      <c r="AZ6" s="36" t="str">
        <f t="shared" si="6"/>
        <v>-</v>
      </c>
      <c r="BA6" s="36">
        <f t="shared" si="6"/>
        <v>293.23</v>
      </c>
      <c r="BB6" s="36">
        <f t="shared" si="6"/>
        <v>300.14</v>
      </c>
      <c r="BC6" s="36">
        <f t="shared" si="6"/>
        <v>301.04000000000002</v>
      </c>
      <c r="BD6" s="35" t="str">
        <f>IF(BD7="","",IF(BD7="-","【-】","【"&amp;SUBSTITUTE(TEXT(BD7,"#,##0.00"),"-","△")&amp;"】"))</f>
        <v>【264.97】</v>
      </c>
      <c r="BE6" s="36" t="str">
        <f>IF(BE7="",NA(),BE7)</f>
        <v>-</v>
      </c>
      <c r="BF6" s="36" t="str">
        <f t="shared" ref="BF6:BN6" si="7">IF(BF7="",NA(),BF7)</f>
        <v>-</v>
      </c>
      <c r="BG6" s="36">
        <f t="shared" si="7"/>
        <v>702.96</v>
      </c>
      <c r="BH6" s="36">
        <f t="shared" si="7"/>
        <v>700.29</v>
      </c>
      <c r="BI6" s="36">
        <f t="shared" si="7"/>
        <v>593.45000000000005</v>
      </c>
      <c r="BJ6" s="36" t="str">
        <f t="shared" si="7"/>
        <v>-</v>
      </c>
      <c r="BK6" s="36" t="str">
        <f t="shared" si="7"/>
        <v>-</v>
      </c>
      <c r="BL6" s="36">
        <f t="shared" si="7"/>
        <v>542.29999999999995</v>
      </c>
      <c r="BM6" s="36">
        <f t="shared" si="7"/>
        <v>566.65</v>
      </c>
      <c r="BN6" s="36">
        <f t="shared" si="7"/>
        <v>551.62</v>
      </c>
      <c r="BO6" s="35" t="str">
        <f>IF(BO7="","",IF(BO7="-","【-】","【"&amp;SUBSTITUTE(TEXT(BO7,"#,##0.00"),"-","△")&amp;"】"))</f>
        <v>【266.61】</v>
      </c>
      <c r="BP6" s="36" t="str">
        <f>IF(BP7="",NA(),BP7)</f>
        <v>-</v>
      </c>
      <c r="BQ6" s="36" t="str">
        <f t="shared" ref="BQ6:BY6" si="8">IF(BQ7="",NA(),BQ7)</f>
        <v>-</v>
      </c>
      <c r="BR6" s="36">
        <f t="shared" si="8"/>
        <v>61.66</v>
      </c>
      <c r="BS6" s="36">
        <f t="shared" si="8"/>
        <v>62.57</v>
      </c>
      <c r="BT6" s="36">
        <f t="shared" si="8"/>
        <v>72.27</v>
      </c>
      <c r="BU6" s="36" t="str">
        <f t="shared" si="8"/>
        <v>-</v>
      </c>
      <c r="BV6" s="36" t="str">
        <f t="shared" si="8"/>
        <v>-</v>
      </c>
      <c r="BW6" s="36">
        <f t="shared" si="8"/>
        <v>87.51</v>
      </c>
      <c r="BX6" s="36">
        <f t="shared" si="8"/>
        <v>84.77</v>
      </c>
      <c r="BY6" s="36">
        <f t="shared" si="8"/>
        <v>87.11</v>
      </c>
      <c r="BZ6" s="35" t="str">
        <f>IF(BZ7="","",IF(BZ7="-","【-】","【"&amp;SUBSTITUTE(TEXT(BZ7,"#,##0.00"),"-","△")&amp;"】"))</f>
        <v>【103.24】</v>
      </c>
      <c r="CA6" s="36" t="str">
        <f>IF(CA7="",NA(),CA7)</f>
        <v>-</v>
      </c>
      <c r="CB6" s="36" t="str">
        <f t="shared" ref="CB6:CJ6" si="9">IF(CB7="",NA(),CB7)</f>
        <v>-</v>
      </c>
      <c r="CC6" s="36">
        <f t="shared" si="9"/>
        <v>214.59</v>
      </c>
      <c r="CD6" s="36">
        <f t="shared" si="9"/>
        <v>212.86</v>
      </c>
      <c r="CE6" s="36">
        <f t="shared" si="9"/>
        <v>218.86</v>
      </c>
      <c r="CF6" s="36" t="str">
        <f t="shared" si="9"/>
        <v>-</v>
      </c>
      <c r="CG6" s="36" t="str">
        <f t="shared" si="9"/>
        <v>-</v>
      </c>
      <c r="CH6" s="36">
        <f t="shared" si="9"/>
        <v>218.42</v>
      </c>
      <c r="CI6" s="36">
        <f t="shared" si="9"/>
        <v>227.27</v>
      </c>
      <c r="CJ6" s="36">
        <f t="shared" si="9"/>
        <v>223.98</v>
      </c>
      <c r="CK6" s="35" t="str">
        <f>IF(CK7="","",IF(CK7="-","【-】","【"&amp;SUBSTITUTE(TEXT(CK7,"#,##0.00"),"-","△")&amp;"】"))</f>
        <v>【168.38】</v>
      </c>
      <c r="CL6" s="36" t="str">
        <f>IF(CL7="",NA(),CL7)</f>
        <v>-</v>
      </c>
      <c r="CM6" s="36" t="str">
        <f t="shared" ref="CM6:CU6" si="10">IF(CM7="",NA(),CM7)</f>
        <v>-</v>
      </c>
      <c r="CN6" s="36">
        <f t="shared" si="10"/>
        <v>79.94</v>
      </c>
      <c r="CO6" s="36">
        <f t="shared" si="10"/>
        <v>79.239999999999995</v>
      </c>
      <c r="CP6" s="36">
        <f t="shared" si="10"/>
        <v>75.930000000000007</v>
      </c>
      <c r="CQ6" s="36" t="str">
        <f t="shared" si="10"/>
        <v>-</v>
      </c>
      <c r="CR6" s="36" t="str">
        <f t="shared" si="10"/>
        <v>-</v>
      </c>
      <c r="CS6" s="36">
        <f t="shared" si="10"/>
        <v>50.24</v>
      </c>
      <c r="CT6" s="36">
        <f t="shared" si="10"/>
        <v>50.29</v>
      </c>
      <c r="CU6" s="36">
        <f t="shared" si="10"/>
        <v>49.64</v>
      </c>
      <c r="CV6" s="35" t="str">
        <f>IF(CV7="","",IF(CV7="-","【-】","【"&amp;SUBSTITUTE(TEXT(CV7,"#,##0.00"),"-","△")&amp;"】"))</f>
        <v>【60.00】</v>
      </c>
      <c r="CW6" s="36" t="str">
        <f>IF(CW7="",NA(),CW7)</f>
        <v>-</v>
      </c>
      <c r="CX6" s="36" t="str">
        <f t="shared" ref="CX6:DF6" si="11">IF(CX7="",NA(),CX7)</f>
        <v>-</v>
      </c>
      <c r="CY6" s="36">
        <f t="shared" si="11"/>
        <v>84.59</v>
      </c>
      <c r="CZ6" s="36">
        <f t="shared" si="11"/>
        <v>83.47</v>
      </c>
      <c r="DA6" s="36">
        <f t="shared" si="11"/>
        <v>84.34</v>
      </c>
      <c r="DB6" s="36" t="str">
        <f t="shared" si="11"/>
        <v>-</v>
      </c>
      <c r="DC6" s="36" t="str">
        <f t="shared" si="11"/>
        <v>-</v>
      </c>
      <c r="DD6" s="36">
        <f t="shared" si="11"/>
        <v>78.650000000000006</v>
      </c>
      <c r="DE6" s="36">
        <f t="shared" si="11"/>
        <v>77.73</v>
      </c>
      <c r="DF6" s="36">
        <f t="shared" si="11"/>
        <v>78.09</v>
      </c>
      <c r="DG6" s="35" t="str">
        <f>IF(DG7="","",IF(DG7="-","【-】","【"&amp;SUBSTITUTE(TEXT(DG7,"#,##0.00"),"-","△")&amp;"】"))</f>
        <v>【89.80】</v>
      </c>
      <c r="DH6" s="36" t="str">
        <f>IF(DH7="",NA(),DH7)</f>
        <v>-</v>
      </c>
      <c r="DI6" s="36" t="str">
        <f t="shared" ref="DI6:DQ6" si="12">IF(DI7="",NA(),DI7)</f>
        <v>-</v>
      </c>
      <c r="DJ6" s="36">
        <f t="shared" si="12"/>
        <v>5.62</v>
      </c>
      <c r="DK6" s="36">
        <f t="shared" si="12"/>
        <v>10.6</v>
      </c>
      <c r="DL6" s="36">
        <f t="shared" si="12"/>
        <v>14.88</v>
      </c>
      <c r="DM6" s="36" t="str">
        <f t="shared" si="12"/>
        <v>-</v>
      </c>
      <c r="DN6" s="36" t="str">
        <f t="shared" si="12"/>
        <v>-</v>
      </c>
      <c r="DO6" s="36">
        <f t="shared" si="12"/>
        <v>45.14</v>
      </c>
      <c r="DP6" s="36">
        <f t="shared" si="12"/>
        <v>45.85</v>
      </c>
      <c r="DQ6" s="36">
        <f t="shared" si="12"/>
        <v>47.31</v>
      </c>
      <c r="DR6" s="35" t="str">
        <f>IF(DR7="","",IF(DR7="-","【-】","【"&amp;SUBSTITUTE(TEXT(DR7,"#,##0.00"),"-","△")&amp;"】"))</f>
        <v>【49.59】</v>
      </c>
      <c r="DS6" s="36" t="str">
        <f>IF(DS7="",NA(),DS7)</f>
        <v>-</v>
      </c>
      <c r="DT6" s="36" t="str">
        <f t="shared" ref="DT6:EB6" si="13">IF(DT7="",NA(),DT7)</f>
        <v>-</v>
      </c>
      <c r="DU6" s="36">
        <f t="shared" si="13"/>
        <v>26.64</v>
      </c>
      <c r="DV6" s="36">
        <f t="shared" si="13"/>
        <v>38.31</v>
      </c>
      <c r="DW6" s="36">
        <f t="shared" si="13"/>
        <v>56.77</v>
      </c>
      <c r="DX6" s="36" t="str">
        <f t="shared" si="13"/>
        <v>-</v>
      </c>
      <c r="DY6" s="36" t="str">
        <f t="shared" si="13"/>
        <v>-</v>
      </c>
      <c r="DZ6" s="36">
        <f t="shared" si="13"/>
        <v>13.58</v>
      </c>
      <c r="EA6" s="36">
        <f t="shared" si="13"/>
        <v>14.13</v>
      </c>
      <c r="EB6" s="36">
        <f t="shared" si="13"/>
        <v>16.77</v>
      </c>
      <c r="EC6" s="35" t="str">
        <f>IF(EC7="","",IF(EC7="-","【-】","【"&amp;SUBSTITUTE(TEXT(EC7,"#,##0.00"),"-","△")&amp;"】"))</f>
        <v>【19.44】</v>
      </c>
      <c r="ED6" s="36" t="str">
        <f>IF(ED7="",NA(),ED7)</f>
        <v>-</v>
      </c>
      <c r="EE6" s="36" t="str">
        <f t="shared" ref="EE6:EM6" si="14">IF(EE7="",NA(),EE7)</f>
        <v>-</v>
      </c>
      <c r="EF6" s="36">
        <f t="shared" si="14"/>
        <v>0.86</v>
      </c>
      <c r="EG6" s="36">
        <f t="shared" si="14"/>
        <v>0.52</v>
      </c>
      <c r="EH6" s="36">
        <f t="shared" si="14"/>
        <v>0.88</v>
      </c>
      <c r="EI6" s="36" t="str">
        <f t="shared" si="14"/>
        <v>-</v>
      </c>
      <c r="EJ6" s="36" t="str">
        <f t="shared" si="14"/>
        <v>-</v>
      </c>
      <c r="EK6" s="36">
        <f t="shared" si="14"/>
        <v>0.44</v>
      </c>
      <c r="EL6" s="36">
        <f t="shared" si="14"/>
        <v>0.52</v>
      </c>
      <c r="EM6" s="36">
        <f t="shared" si="14"/>
        <v>0.47</v>
      </c>
      <c r="EN6" s="35" t="str">
        <f>IF(EN7="","",IF(EN7="-","【-】","【"&amp;SUBSTITUTE(TEXT(EN7,"#,##0.00"),"-","△")&amp;"】"))</f>
        <v>【0.68】</v>
      </c>
    </row>
    <row r="7" spans="1:144" s="37" customFormat="1" x14ac:dyDescent="0.2">
      <c r="A7" s="29"/>
      <c r="B7" s="38">
        <v>2019</v>
      </c>
      <c r="C7" s="38">
        <v>244708</v>
      </c>
      <c r="D7" s="38">
        <v>46</v>
      </c>
      <c r="E7" s="38">
        <v>1</v>
      </c>
      <c r="F7" s="38">
        <v>0</v>
      </c>
      <c r="G7" s="38">
        <v>1</v>
      </c>
      <c r="H7" s="38" t="s">
        <v>92</v>
      </c>
      <c r="I7" s="38" t="s">
        <v>93</v>
      </c>
      <c r="J7" s="38" t="s">
        <v>94</v>
      </c>
      <c r="K7" s="38" t="s">
        <v>95</v>
      </c>
      <c r="L7" s="38" t="s">
        <v>96</v>
      </c>
      <c r="M7" s="38" t="s">
        <v>97</v>
      </c>
      <c r="N7" s="39" t="s">
        <v>98</v>
      </c>
      <c r="O7" s="39">
        <v>73.56</v>
      </c>
      <c r="P7" s="39">
        <v>99.86</v>
      </c>
      <c r="Q7" s="39">
        <v>3240</v>
      </c>
      <c r="R7" s="39">
        <v>8147</v>
      </c>
      <c r="S7" s="39">
        <v>134.97999999999999</v>
      </c>
      <c r="T7" s="39">
        <v>60.36</v>
      </c>
      <c r="U7" s="39">
        <v>8084</v>
      </c>
      <c r="V7" s="39">
        <v>21.7</v>
      </c>
      <c r="W7" s="39">
        <v>372.53</v>
      </c>
      <c r="X7" s="39" t="s">
        <v>98</v>
      </c>
      <c r="Y7" s="39" t="s">
        <v>98</v>
      </c>
      <c r="Z7" s="39">
        <v>88.42</v>
      </c>
      <c r="AA7" s="39">
        <v>89.17</v>
      </c>
      <c r="AB7" s="39">
        <v>94.7</v>
      </c>
      <c r="AC7" s="39" t="s">
        <v>98</v>
      </c>
      <c r="AD7" s="39" t="s">
        <v>98</v>
      </c>
      <c r="AE7" s="39">
        <v>104.47</v>
      </c>
      <c r="AF7" s="39">
        <v>103.81</v>
      </c>
      <c r="AG7" s="39">
        <v>104.35</v>
      </c>
      <c r="AH7" s="39">
        <v>112.01</v>
      </c>
      <c r="AI7" s="39" t="s">
        <v>98</v>
      </c>
      <c r="AJ7" s="39" t="s">
        <v>98</v>
      </c>
      <c r="AK7" s="39">
        <v>32.61</v>
      </c>
      <c r="AL7" s="39">
        <v>59.03</v>
      </c>
      <c r="AM7" s="39">
        <v>10.3</v>
      </c>
      <c r="AN7" s="39" t="s">
        <v>98</v>
      </c>
      <c r="AO7" s="39" t="s">
        <v>98</v>
      </c>
      <c r="AP7" s="39">
        <v>16.399999999999999</v>
      </c>
      <c r="AQ7" s="39">
        <v>25.66</v>
      </c>
      <c r="AR7" s="39">
        <v>21.69</v>
      </c>
      <c r="AS7" s="39">
        <v>1.08</v>
      </c>
      <c r="AT7" s="39" t="s">
        <v>98</v>
      </c>
      <c r="AU7" s="39" t="s">
        <v>98</v>
      </c>
      <c r="AV7" s="39">
        <v>330.13</v>
      </c>
      <c r="AW7" s="39">
        <v>173.95</v>
      </c>
      <c r="AX7" s="39">
        <v>192.52</v>
      </c>
      <c r="AY7" s="39" t="s">
        <v>98</v>
      </c>
      <c r="AZ7" s="39" t="s">
        <v>98</v>
      </c>
      <c r="BA7" s="39">
        <v>293.23</v>
      </c>
      <c r="BB7" s="39">
        <v>300.14</v>
      </c>
      <c r="BC7" s="39">
        <v>301.04000000000002</v>
      </c>
      <c r="BD7" s="39">
        <v>264.97000000000003</v>
      </c>
      <c r="BE7" s="39" t="s">
        <v>98</v>
      </c>
      <c r="BF7" s="39" t="s">
        <v>98</v>
      </c>
      <c r="BG7" s="39">
        <v>702.96</v>
      </c>
      <c r="BH7" s="39">
        <v>700.29</v>
      </c>
      <c r="BI7" s="39">
        <v>593.45000000000005</v>
      </c>
      <c r="BJ7" s="39" t="s">
        <v>98</v>
      </c>
      <c r="BK7" s="39" t="s">
        <v>98</v>
      </c>
      <c r="BL7" s="39">
        <v>542.29999999999995</v>
      </c>
      <c r="BM7" s="39">
        <v>566.65</v>
      </c>
      <c r="BN7" s="39">
        <v>551.62</v>
      </c>
      <c r="BO7" s="39">
        <v>266.61</v>
      </c>
      <c r="BP7" s="39" t="s">
        <v>98</v>
      </c>
      <c r="BQ7" s="39" t="s">
        <v>98</v>
      </c>
      <c r="BR7" s="39">
        <v>61.66</v>
      </c>
      <c r="BS7" s="39">
        <v>62.57</v>
      </c>
      <c r="BT7" s="39">
        <v>72.27</v>
      </c>
      <c r="BU7" s="39" t="s">
        <v>98</v>
      </c>
      <c r="BV7" s="39" t="s">
        <v>98</v>
      </c>
      <c r="BW7" s="39">
        <v>87.51</v>
      </c>
      <c r="BX7" s="39">
        <v>84.77</v>
      </c>
      <c r="BY7" s="39">
        <v>87.11</v>
      </c>
      <c r="BZ7" s="39">
        <v>103.24</v>
      </c>
      <c r="CA7" s="39" t="s">
        <v>98</v>
      </c>
      <c r="CB7" s="39" t="s">
        <v>98</v>
      </c>
      <c r="CC7" s="39">
        <v>214.59</v>
      </c>
      <c r="CD7" s="39">
        <v>212.86</v>
      </c>
      <c r="CE7" s="39">
        <v>218.86</v>
      </c>
      <c r="CF7" s="39" t="s">
        <v>98</v>
      </c>
      <c r="CG7" s="39" t="s">
        <v>98</v>
      </c>
      <c r="CH7" s="39">
        <v>218.42</v>
      </c>
      <c r="CI7" s="39">
        <v>227.27</v>
      </c>
      <c r="CJ7" s="39">
        <v>223.98</v>
      </c>
      <c r="CK7" s="39">
        <v>168.38</v>
      </c>
      <c r="CL7" s="39" t="s">
        <v>98</v>
      </c>
      <c r="CM7" s="39" t="s">
        <v>98</v>
      </c>
      <c r="CN7" s="39">
        <v>79.94</v>
      </c>
      <c r="CO7" s="39">
        <v>79.239999999999995</v>
      </c>
      <c r="CP7" s="39">
        <v>75.930000000000007</v>
      </c>
      <c r="CQ7" s="39" t="s">
        <v>98</v>
      </c>
      <c r="CR7" s="39" t="s">
        <v>98</v>
      </c>
      <c r="CS7" s="39">
        <v>50.24</v>
      </c>
      <c r="CT7" s="39">
        <v>50.29</v>
      </c>
      <c r="CU7" s="39">
        <v>49.64</v>
      </c>
      <c r="CV7" s="39">
        <v>60</v>
      </c>
      <c r="CW7" s="39" t="s">
        <v>98</v>
      </c>
      <c r="CX7" s="39" t="s">
        <v>98</v>
      </c>
      <c r="CY7" s="39">
        <v>84.59</v>
      </c>
      <c r="CZ7" s="39">
        <v>83.47</v>
      </c>
      <c r="DA7" s="39">
        <v>84.34</v>
      </c>
      <c r="DB7" s="39" t="s">
        <v>98</v>
      </c>
      <c r="DC7" s="39" t="s">
        <v>98</v>
      </c>
      <c r="DD7" s="39">
        <v>78.650000000000006</v>
      </c>
      <c r="DE7" s="39">
        <v>77.73</v>
      </c>
      <c r="DF7" s="39">
        <v>78.09</v>
      </c>
      <c r="DG7" s="39">
        <v>89.8</v>
      </c>
      <c r="DH7" s="39" t="s">
        <v>98</v>
      </c>
      <c r="DI7" s="39" t="s">
        <v>98</v>
      </c>
      <c r="DJ7" s="39">
        <v>5.62</v>
      </c>
      <c r="DK7" s="39">
        <v>10.6</v>
      </c>
      <c r="DL7" s="39">
        <v>14.88</v>
      </c>
      <c r="DM7" s="39" t="s">
        <v>98</v>
      </c>
      <c r="DN7" s="39" t="s">
        <v>98</v>
      </c>
      <c r="DO7" s="39">
        <v>45.14</v>
      </c>
      <c r="DP7" s="39">
        <v>45.85</v>
      </c>
      <c r="DQ7" s="39">
        <v>47.31</v>
      </c>
      <c r="DR7" s="39">
        <v>49.59</v>
      </c>
      <c r="DS7" s="39" t="s">
        <v>98</v>
      </c>
      <c r="DT7" s="39" t="s">
        <v>98</v>
      </c>
      <c r="DU7" s="39">
        <v>26.64</v>
      </c>
      <c r="DV7" s="39">
        <v>38.31</v>
      </c>
      <c r="DW7" s="39">
        <v>56.77</v>
      </c>
      <c r="DX7" s="39" t="s">
        <v>98</v>
      </c>
      <c r="DY7" s="39" t="s">
        <v>98</v>
      </c>
      <c r="DZ7" s="39">
        <v>13.58</v>
      </c>
      <c r="EA7" s="39">
        <v>14.13</v>
      </c>
      <c r="EB7" s="39">
        <v>16.77</v>
      </c>
      <c r="EC7" s="39">
        <v>19.440000000000001</v>
      </c>
      <c r="ED7" s="39" t="s">
        <v>98</v>
      </c>
      <c r="EE7" s="39" t="s">
        <v>98</v>
      </c>
      <c r="EF7" s="39">
        <v>0.86</v>
      </c>
      <c r="EG7" s="39">
        <v>0.52</v>
      </c>
      <c r="EH7" s="39">
        <v>0.88</v>
      </c>
      <c r="EI7" s="39" t="s">
        <v>98</v>
      </c>
      <c r="EJ7" s="39" t="s">
        <v>98</v>
      </c>
      <c r="EK7" s="39">
        <v>0.44</v>
      </c>
      <c r="EL7" s="39">
        <v>0.52</v>
      </c>
      <c r="EM7" s="39">
        <v>0.47</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104</v>
      </c>
    </row>
    <row r="12" spans="1:144" x14ac:dyDescent="0.2">
      <c r="B12">
        <v>1</v>
      </c>
      <c r="C12">
        <v>1</v>
      </c>
      <c r="D12">
        <v>1</v>
      </c>
      <c r="E12">
        <v>1</v>
      </c>
      <c r="F12">
        <v>1</v>
      </c>
      <c r="G12" t="s">
        <v>105</v>
      </c>
    </row>
    <row r="13" spans="1:144" x14ac:dyDescent="0.2">
      <c r="B13" t="s">
        <v>106</v>
      </c>
      <c r="C13" t="s">
        <v>107</v>
      </c>
      <c r="D13" t="s">
        <v>107</v>
      </c>
      <c r="E13" t="s">
        <v>106</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2021-02-10T05:45:31Z</cp:lastPrinted>
  <dcterms:created xsi:type="dcterms:W3CDTF">2020-12-04T02:10:39Z</dcterms:created>
  <dcterms:modified xsi:type="dcterms:W3CDTF">2021-02-12T07:56:18Z</dcterms:modified>
  <cp:category/>
  <cp:contentStatus/>
</cp:coreProperties>
</file>