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
    </mc:Choice>
  </mc:AlternateContent>
  <workbookProtection workbookAlgorithmName="SHA-512" workbookHashValue="VDZCvn3Kepo5X7hHUSxB1J/QjuzqyThJZ+Wqj9LWNj4sFdNfIdZH7ff1nJ3ZfyxLqmTGq7h5LB9cytpTyKPpbg==" workbookSaltValue="EWMa1PE5vckFiyGGJERgf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<sst xmlns="http://schemas.openxmlformats.org/spreadsheetml/2006/main" count="247" uniqueCount="119">
  <si>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</si>
  <si>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</si>
  <si>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</si>
  <si>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</si>
  <si>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</si>
  <si>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</si>
  <si>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</si>
  <si>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</si>
  <si>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</si>
  <si>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</si>
  <si>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</si>
  <si>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</si>
  <si>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</si>
  <si>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</si>
  <si>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</si>
  <si>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</si>
  <si>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</si>
  <si>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</si>
  <si>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</si>
  <si>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</si>
  <si>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</si>
  <si>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</si>
  <si>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</si>
  <si>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</si>
  <si>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</si>
  <si>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</si>
  <si>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</si>
  <si>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</si>
  <si>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</si>
  <si>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</si>
  <si>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</si>
  <si>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</si>
  <si>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</si>
  <si>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</si>
  <si>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</si>
  <si>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</si>
  <si>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</si>
  <si>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</si>
  <si>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</si>
  <si>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</si>
  <si>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</si>
  <si>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</si>
  <si>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</si>
  <si>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</si>
  <si>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</si>
  <si>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</si>
  <si>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</si>
  <si>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</si>
  <si>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</si>
  <si>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</si>
  <si>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</si>
  <si>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</si>
  <si>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</si>
  <si>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</si>
  <si>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</si>
  <si>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</si>
  <si>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</si>
  <si>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</si>
  <si>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</si>
  <si>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</si>
  <si>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</si>
  <si>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</si>
  <si>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</si>
  <si>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</si>
  <si>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</si>
  <si>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</si>
  <si>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</si>
  <si>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</si>
  <si>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</si>
  <si>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</si>
  <si>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</si>
  <si>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</si>
  <si>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</si>
  <si>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</si>
  <si>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</si>
  <si>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</si>
  <si>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</si>
  <si>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</si>
  <si>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</si>
  <si>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</si>
  <si>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</si>
  <si>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</si>
  <si>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</si>
  <si>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</si>
  <si>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</si>
  <si>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</si>
  <si>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</si>
  <si>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</si>
  <si>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</si>
  <si>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</si>
  <si>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</si>
  <si>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</si>
  <si>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</si>
  <si>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</si>
  <si>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</si>
  <si>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</si>
  <si>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</si>
  <si>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</si>
  <si>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紀宝町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</si>
  <si>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</si>
  <si>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</si>
  <si>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</si>
  <si>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</si>
  <si>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</si>
  <si>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</si>
  <si>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</si>
  <si>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</si>
  <si>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</si>
  <si>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</si>
  <si>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</si>
  <si>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</si>
  <si>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</si>
  <si>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</si>
  <si>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</si>
  <si>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</si>
  <si>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</si>
  <si>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平成20年度以降、設置浄化槽については、随時、共用開始となっているが、現在、老朽化にない状況である。
　今後、想定される老朽化に対して長寿命化対策等を検討していく。</t>
    <rPh sb="1" eb="3">
      <t>ヘイセイ</t>
    </rPh>
    <rPh sb="5" eb="7">
      <t>ネンド</t>
    </rPh>
    <rPh sb="7" eb="9">
      <t>イコウ</t>
    </rPh>
    <rPh sb="10" eb="12">
      <t>セッチ</t>
    </rPh>
    <rPh sb="12" eb="15">
      <t>ジョウカソウ</t>
    </rPh>
    <rPh sb="21" eb="23">
      <t>ズイジ</t>
    </rPh>
    <rPh sb="24" eb="26">
      <t>キョウヨウ</t>
    </rPh>
    <rPh sb="26" eb="28">
      <t>カイシ</t>
    </rPh>
    <rPh sb="36" eb="38">
      <t>ゲンザイ</t>
    </rPh>
    <rPh sb="39" eb="42">
      <t>ロウキュウカ</t>
    </rPh>
    <rPh sb="45" eb="47">
      <t>ジョウキョウ</t>
    </rPh>
    <rPh sb="53" eb="55">
      <t>コンゴ</t>
    </rPh>
    <rPh sb="56" eb="58">
      <t>ソウテイ</t>
    </rPh>
    <rPh sb="61" eb="64">
      <t>ロウキュウカ</t>
    </rPh>
    <rPh sb="65" eb="66">
      <t>タイ</t>
    </rPh>
    <rPh sb="68" eb="72">
      <t>チョウジュミョウカ</t>
    </rPh>
    <rPh sb="72" eb="74">
      <t>タイサク</t>
    </rPh>
    <rPh sb="74" eb="75">
      <t>トウ</t>
    </rPh>
    <rPh sb="76" eb="78">
      <t>ケントウ</t>
    </rPh>
    <phoneticPr fontId="4"/>
  </si>
  <si>
    <t>　本事業の健全な経営を行っていくためにも、下水道事業債の償還金が年々増えてきていることについては、交付税措置分の一般会計からの繰り入れを適正に行い、また、管理スケジュールについても年度終わりに偏らないように調整を行い、適正な運営に努めていく。</t>
    <rPh sb="1" eb="2">
      <t>ホン</t>
    </rPh>
    <rPh sb="2" eb="4">
      <t>ジギョウ</t>
    </rPh>
    <rPh sb="5" eb="7">
      <t>ケンゼン</t>
    </rPh>
    <rPh sb="8" eb="10">
      <t>ケイエイ</t>
    </rPh>
    <rPh sb="11" eb="12">
      <t>オコナ</t>
    </rPh>
    <rPh sb="49" eb="54">
      <t>コウフゼイソチ</t>
    </rPh>
    <rPh sb="54" eb="55">
      <t>ブン</t>
    </rPh>
    <rPh sb="56" eb="60">
      <t>イッパンカイケイ</t>
    </rPh>
    <rPh sb="63" eb="64">
      <t>ク</t>
    </rPh>
    <rPh sb="65" eb="66">
      <t>イ</t>
    </rPh>
    <rPh sb="68" eb="70">
      <t>テキセイ</t>
    </rPh>
    <rPh sb="71" eb="72">
      <t>オコナ</t>
    </rPh>
    <rPh sb="77" eb="79">
      <t>カンリ</t>
    </rPh>
    <rPh sb="90" eb="92">
      <t>ネンド</t>
    </rPh>
    <rPh sb="92" eb="93">
      <t>オ</t>
    </rPh>
    <rPh sb="96" eb="97">
      <t>カタヨ</t>
    </rPh>
    <rPh sb="103" eb="105">
      <t>チョウセイ</t>
    </rPh>
    <rPh sb="106" eb="107">
      <t>オコナ</t>
    </rPh>
    <rPh sb="109" eb="111">
      <t>テキセイ</t>
    </rPh>
    <rPh sb="112" eb="114">
      <t>ウンエイ</t>
    </rPh>
    <rPh sb="115" eb="116">
      <t>ツト</t>
    </rPh>
    <phoneticPr fontId="4"/>
  </si>
  <si>
    <t>　収益的収支比率が減少している原因については、下水道事業債の措置期間が過ぎ、償還金が年々増えてきていることが収益的収支比率の減少の要因の一つと考えられる。
　また、年度末に設置した浄化槽や年度末に寄付採納決定を行った浄化槽の清掃スケジュールにおいて、当初想定していた清掃件数より増え、清掃委託料金が増加したことにより、委託料などの経費が増加したことも収益的収支比率の減少の要因と考えられる。
　これらの事を踏まえ、今後、管理スケジュールについても年度終わりに偏らないように調整を行い、健全な運営に努めていく。
（寄付採納・・既に設置された個人管理の浄化槽で、町による維持管理を希望し、その浄化槽が適正に設置及び維持管理されている等の条件を満たした場合に、町で管理をする制度。）</t>
    <rPh sb="1" eb="4">
      <t>シュウエキテキ</t>
    </rPh>
    <rPh sb="4" eb="6">
      <t>シュウシ</t>
    </rPh>
    <rPh sb="6" eb="8">
      <t>ヒリツ</t>
    </rPh>
    <rPh sb="9" eb="11">
      <t>ゲンショウ</t>
    </rPh>
    <rPh sb="15" eb="17">
      <t>ゲンイン</t>
    </rPh>
    <rPh sb="23" eb="26">
      <t>ゲスイドウ</t>
    </rPh>
    <rPh sb="26" eb="29">
      <t>ジギョウサイ</t>
    </rPh>
    <rPh sb="30" eb="34">
      <t>ソチキカン</t>
    </rPh>
    <rPh sb="35" eb="36">
      <t>ス</t>
    </rPh>
    <rPh sb="38" eb="41">
      <t>ショウカンキン</t>
    </rPh>
    <rPh sb="42" eb="44">
      <t>ネンネン</t>
    </rPh>
    <rPh sb="44" eb="45">
      <t>フ</t>
    </rPh>
    <rPh sb="54" eb="57">
      <t>シュウエキテキ</t>
    </rPh>
    <rPh sb="57" eb="61">
      <t>シュウシヒリツ</t>
    </rPh>
    <rPh sb="62" eb="64">
      <t>ゲンショウ</t>
    </rPh>
    <rPh sb="65" eb="67">
      <t>ヨウイン</t>
    </rPh>
    <rPh sb="68" eb="69">
      <t>ヒト</t>
    </rPh>
    <rPh sb="71" eb="72">
      <t>カンガ</t>
    </rPh>
    <rPh sb="82" eb="84">
      <t>ネンド</t>
    </rPh>
    <rPh sb="84" eb="85">
      <t>マツ</t>
    </rPh>
    <rPh sb="86" eb="88">
      <t>セッチ</t>
    </rPh>
    <rPh sb="90" eb="93">
      <t>ジョウカソウ</t>
    </rPh>
    <rPh sb="94" eb="97">
      <t>ネンドマツ</t>
    </rPh>
    <rPh sb="98" eb="100">
      <t>キフ</t>
    </rPh>
    <rPh sb="100" eb="102">
      <t>サイノウ</t>
    </rPh>
    <rPh sb="102" eb="104">
      <t>ケッテイ</t>
    </rPh>
    <rPh sb="105" eb="106">
      <t>オコナ</t>
    </rPh>
    <rPh sb="108" eb="111">
      <t>ジョウカソウ</t>
    </rPh>
    <rPh sb="112" eb="114">
      <t>セイソウ</t>
    </rPh>
    <rPh sb="125" eb="127">
      <t>トウショ</t>
    </rPh>
    <rPh sb="127" eb="129">
      <t>ソウテイ</t>
    </rPh>
    <rPh sb="133" eb="135">
      <t>セイソウ</t>
    </rPh>
    <rPh sb="135" eb="137">
      <t>ケンスウ</t>
    </rPh>
    <rPh sb="139" eb="140">
      <t>フ</t>
    </rPh>
    <rPh sb="142" eb="144">
      <t>セイソウ</t>
    </rPh>
    <rPh sb="144" eb="147">
      <t>イタクリョウ</t>
    </rPh>
    <rPh sb="147" eb="148">
      <t>キン</t>
    </rPh>
    <rPh sb="149" eb="151">
      <t>ゾウカ</t>
    </rPh>
    <rPh sb="159" eb="162">
      <t>イタクリョウ</t>
    </rPh>
    <rPh sb="165" eb="167">
      <t>ケイヒ</t>
    </rPh>
    <rPh sb="168" eb="170">
      <t>ゾウカ</t>
    </rPh>
    <rPh sb="175" eb="182">
      <t>シュウエキテキシュウシヒリツ</t>
    </rPh>
    <rPh sb="183" eb="185">
      <t>ゲンショウ</t>
    </rPh>
    <rPh sb="186" eb="188">
      <t>ヨウイン</t>
    </rPh>
    <rPh sb="189" eb="190">
      <t>カンガ</t>
    </rPh>
    <rPh sb="201" eb="202">
      <t>コト</t>
    </rPh>
    <rPh sb="203" eb="204">
      <t>フ</t>
    </rPh>
    <rPh sb="207" eb="209">
      <t>コンゴ</t>
    </rPh>
    <rPh sb="210" eb="212">
      <t>カンリ</t>
    </rPh>
    <rPh sb="223" eb="225">
      <t>ネンド</t>
    </rPh>
    <rPh sb="225" eb="226">
      <t>オ</t>
    </rPh>
    <rPh sb="229" eb="230">
      <t>カタヨ</t>
    </rPh>
    <rPh sb="236" eb="238">
      <t>チョウセイ</t>
    </rPh>
    <rPh sb="239" eb="240">
      <t>オコナ</t>
    </rPh>
    <rPh sb="242" eb="244">
      <t>ケンゼン</t>
    </rPh>
    <rPh sb="245" eb="247">
      <t>ウンエイ</t>
    </rPh>
    <rPh sb="248" eb="249">
      <t>ツト</t>
    </rPh>
    <rPh sb="256" eb="258">
      <t>キフ</t>
    </rPh>
    <rPh sb="258" eb="260">
      <t>サイノウ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</si>
</sst>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E3-42C9-A210-7A1958781AD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5E3-42C9-A210-7A1958781AD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formatCode="#,##0.00;&quot;△&quot;#,##0.00">
                  <c:v>0</c:v>
                </c:pt>
                <c:pt idx="1">
                  <c:v>100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DED-4977-B157-263EC8BA2D3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55.96</c:v>
                </c:pt>
              </c:numCache>
            </c:numRef>
          </c:val>
          <c:smooth val="0"/>
          <c:extLst>
            <c:ext xmlns:c16="http://schemas.microsoft.com/office/drawing/2014/chart" uri="{C3380CC4-5D6E-409C-BE32-E72D297353CC}">
              <c16:uniqueId val="{00000001-1DED-4977-B157-263EC8BA2D3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3B1-4A52-9449-454B9401508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60.12</c:v>
                </c:pt>
              </c:numCache>
            </c:numRef>
          </c:val>
          <c:smooth val="0"/>
          <c:extLst>
            <c:ext xmlns:c16="http://schemas.microsoft.com/office/drawing/2014/chart" uri="{C3380CC4-5D6E-409C-BE32-E72D297353CC}">
              <c16:uniqueId val="{00000001-23B1-4A52-9449-454B9401508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99.35</c:v>
                </c:pt>
                <c:pt idx="1">
                  <c:v>95.53</c:v>
                </c:pt>
                <c:pt idx="2">
                  <c:v>100.15</c:v>
                </c:pt>
                <c:pt idx="3">
                  <c:v>100.03</c:v>
                </c:pt>
                <c:pt idx="4">
                  <c:v>92.73</c:v>
                </c:pt>
              </c:numCache>
            </c:numRef>
          </c:val>
          <c:extLst>
            <c:ext xmlns:c16="http://schemas.microsoft.com/office/drawing/2014/chart" uri="{C3380CC4-5D6E-409C-BE32-E72D297353CC}">
              <c16:uniqueId val="{00000000-4E8E-482D-8069-9C0D4FE8912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8E-482D-8069-9C0D4FE8912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B0-442A-97D6-14E1FAC1AA0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B0-442A-97D6-14E1FAC1AA0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70-42AD-846C-1139C0D5756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70-42AD-846C-1139C0D5756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16-487B-A4AE-A1F037E71DF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16-487B-A4AE-A1F037E71DF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B3-4A2D-ADEF-66FD2EF016A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B3-4A2D-ADEF-66FD2EF016A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504.41</c:v>
                </c:pt>
                <c:pt idx="1">
                  <c:v>569.48</c:v>
                </c:pt>
                <c:pt idx="2">
                  <c:v>565.03</c:v>
                </c:pt>
                <c:pt idx="3">
                  <c:v>508.14</c:v>
                </c:pt>
                <c:pt idx="4">
                  <c:v>424.02</c:v>
                </c:pt>
              </c:numCache>
            </c:numRef>
          </c:val>
          <c:extLst>
            <c:ext xmlns:c16="http://schemas.microsoft.com/office/drawing/2014/chart" uri="{C3380CC4-5D6E-409C-BE32-E72D297353CC}">
              <c16:uniqueId val="{00000000-3BA1-4179-BA41-3D0F1787DF8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421.25</c:v>
                </c:pt>
              </c:numCache>
            </c:numRef>
          </c:val>
          <c:smooth val="0"/>
          <c:extLst>
            <c:ext xmlns:c16="http://schemas.microsoft.com/office/drawing/2014/chart" uri="{C3380CC4-5D6E-409C-BE32-E72D297353CC}">
              <c16:uniqueId val="{00000001-3BA1-4179-BA41-3D0F1787DF8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77.38</c:v>
                </c:pt>
                <c:pt idx="1">
                  <c:v>76.7</c:v>
                </c:pt>
                <c:pt idx="2">
                  <c:v>79.52</c:v>
                </c:pt>
                <c:pt idx="3">
                  <c:v>77.64</c:v>
                </c:pt>
                <c:pt idx="4">
                  <c:v>73.260000000000005</c:v>
                </c:pt>
              </c:numCache>
            </c:numRef>
          </c:val>
          <c:extLst>
            <c:ext xmlns:c16="http://schemas.microsoft.com/office/drawing/2014/chart" uri="{C3380CC4-5D6E-409C-BE32-E72D297353CC}">
              <c16:uniqueId val="{00000000-68E3-44EF-9B6F-2859042EECA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53.23</c:v>
                </c:pt>
              </c:numCache>
            </c:numRef>
          </c:val>
          <c:smooth val="0"/>
          <c:extLst>
            <c:ext xmlns:c16="http://schemas.microsoft.com/office/drawing/2014/chart" uri="{C3380CC4-5D6E-409C-BE32-E72D297353CC}">
              <c16:uniqueId val="{00000001-68E3-44EF-9B6F-2859042EECA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150</c:v>
                </c:pt>
                <c:pt idx="1">
                  <c:v>150</c:v>
                </c:pt>
                <c:pt idx="2">
                  <c:v>140.97</c:v>
                </c:pt>
                <c:pt idx="3">
                  <c:v>148.09</c:v>
                </c:pt>
                <c:pt idx="4">
                  <c:v>193.87</c:v>
                </c:pt>
              </c:numCache>
            </c:numRef>
          </c:val>
          <c:extLst>
            <c:ext xmlns:c16="http://schemas.microsoft.com/office/drawing/2014/chart" uri="{C3380CC4-5D6E-409C-BE32-E72D297353CC}">
              <c16:uniqueId val="{00000000-70D5-43E0-8F2C-E3E301AAB56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283.3</c:v>
                </c:pt>
              </c:numCache>
            </c:numRef>
          </c:val>
          <c:smooth val="0"/>
          <c:extLst>
            <c:ext xmlns:c16="http://schemas.microsoft.com/office/drawing/2014/chart" uri="{C3380CC4-5D6E-409C-BE32-E72D297353CC}">
              <c16:uniqueId val="{00000001-70D5-43E0-8F2C-E3E301AAB56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6" sqref="B6:AC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紀宝町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K3</v>
      </c>
      <c r="X8" s="72"/>
      <c r="Y8" s="72"/>
      <c r="Z8" s="72"/>
      <c r="AA8" s="72"/>
      <c r="AB8" s="72"/>
      <c r="AC8" s="72"/>
      <c r="AD8" s="73" t="str">
        <f>データ!$M$6</f>
        <v>非設置</v>
      </c>
      <c r="AE8" s="73"/>
      <c r="AF8" s="73"/>
      <c r="AG8" s="73"/>
      <c r="AH8" s="73"/>
      <c r="AI8" s="73"/>
      <c r="AJ8" s="73"/>
      <c r="AK8" s="3"/>
      <c r="AL8" s="69">
        <f>データ!S6</f>
        <v>10873</v>
      </c>
      <c r="AM8" s="69"/>
      <c r="AN8" s="69"/>
      <c r="AO8" s="69"/>
      <c r="AP8" s="69"/>
      <c r="AQ8" s="69"/>
      <c r="AR8" s="69"/>
      <c r="AS8" s="69"/>
      <c r="AT8" s="68">
        <f>データ!T6</f>
        <v>79.62</v>
      </c>
      <c r="AU8" s="68"/>
      <c r="AV8" s="68"/>
      <c r="AW8" s="68"/>
      <c r="AX8" s="68"/>
      <c r="AY8" s="68"/>
      <c r="AZ8" s="68"/>
      <c r="BA8" s="68"/>
      <c r="BB8" s="68">
        <f>データ!U6</f>
        <v>136.56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57.01</v>
      </c>
      <c r="Q10" s="68"/>
      <c r="R10" s="68"/>
      <c r="S10" s="68"/>
      <c r="T10" s="68"/>
      <c r="U10" s="68"/>
      <c r="V10" s="68"/>
      <c r="W10" s="68">
        <f>データ!Q6</f>
        <v>100</v>
      </c>
      <c r="X10" s="68"/>
      <c r="Y10" s="68"/>
      <c r="Z10" s="68"/>
      <c r="AA10" s="68"/>
      <c r="AB10" s="68"/>
      <c r="AC10" s="68"/>
      <c r="AD10" s="69">
        <f>データ!R6</f>
        <v>4000</v>
      </c>
      <c r="AE10" s="69"/>
      <c r="AF10" s="69"/>
      <c r="AG10" s="69"/>
      <c r="AH10" s="69"/>
      <c r="AI10" s="69"/>
      <c r="AJ10" s="69"/>
      <c r="AK10" s="2"/>
      <c r="AL10" s="69">
        <f>データ!V6</f>
        <v>6167</v>
      </c>
      <c r="AM10" s="69"/>
      <c r="AN10" s="69"/>
      <c r="AO10" s="69"/>
      <c r="AP10" s="69"/>
      <c r="AQ10" s="69"/>
      <c r="AR10" s="69"/>
      <c r="AS10" s="69"/>
      <c r="AT10" s="68">
        <f>データ!W6</f>
        <v>79.62</v>
      </c>
      <c r="AU10" s="68"/>
      <c r="AV10" s="68"/>
      <c r="AW10" s="68"/>
      <c r="AX10" s="68"/>
      <c r="AY10" s="68"/>
      <c r="AZ10" s="68"/>
      <c r="BA10" s="68"/>
      <c r="BB10" s="68">
        <f>データ!X6</f>
        <v>77.459999999999994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44</v>
      </c>
      <c r="N86" s="26" t="s">
        <v>44</v>
      </c>
      <c r="O86" s="26" t="str">
        <f>データ!EO6</f>
        <v>【-】</v>
      </c>
    </row>
  </sheetData>
  <sheetProtection algorithmName="SHA-512" hashValue="4MxdRvnd+Z9EqYOg8QVZZMVB+x2XiHMKH+aLhbOXGdkFZpdnVROFsGjxKVRS4iA3osPHLHjdyfTh0EuxN8wg+g==" saltValue="WBZoABLYyhFCfNvjnH0ml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245623</v>
      </c>
      <c r="D6" s="33">
        <f t="shared" si="3"/>
        <v>47</v>
      </c>
      <c r="E6" s="33">
        <f t="shared" si="3"/>
        <v>18</v>
      </c>
      <c r="F6" s="33">
        <f t="shared" si="3"/>
        <v>0</v>
      </c>
      <c r="G6" s="33">
        <f t="shared" si="3"/>
        <v>0</v>
      </c>
      <c r="H6" s="33" t="str">
        <f t="shared" si="3"/>
        <v>三重県　紀宝町</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57.01</v>
      </c>
      <c r="Q6" s="34">
        <f t="shared" si="3"/>
        <v>100</v>
      </c>
      <c r="R6" s="34">
        <f t="shared" si="3"/>
        <v>4000</v>
      </c>
      <c r="S6" s="34">
        <f t="shared" si="3"/>
        <v>10873</v>
      </c>
      <c r="T6" s="34">
        <f t="shared" si="3"/>
        <v>79.62</v>
      </c>
      <c r="U6" s="34">
        <f t="shared" si="3"/>
        <v>136.56</v>
      </c>
      <c r="V6" s="34">
        <f t="shared" si="3"/>
        <v>6167</v>
      </c>
      <c r="W6" s="34">
        <f t="shared" si="3"/>
        <v>79.62</v>
      </c>
      <c r="X6" s="34">
        <f t="shared" si="3"/>
        <v>77.459999999999994</v>
      </c>
      <c r="Y6" s="35">
        <f>IF(Y7="",NA(),Y7)</f>
        <v>99.35</v>
      </c>
      <c r="Z6" s="35">
        <f t="shared" ref="Z6:AH6" si="4">IF(Z7="",NA(),Z7)</f>
        <v>95.53</v>
      </c>
      <c r="AA6" s="35">
        <f t="shared" si="4"/>
        <v>100.15</v>
      </c>
      <c r="AB6" s="35">
        <f t="shared" si="4"/>
        <v>100.03</v>
      </c>
      <c r="AC6" s="35">
        <f t="shared" si="4"/>
        <v>92.73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504.41</v>
      </c>
      <c r="BG6" s="35">
        <f t="shared" ref="BG6:BO6" si="7">IF(BG7="",NA(),BG7)</f>
        <v>569.48</v>
      </c>
      <c r="BH6" s="35">
        <f t="shared" si="7"/>
        <v>565.03</v>
      </c>
      <c r="BI6" s="35">
        <f t="shared" si="7"/>
        <v>508.14</v>
      </c>
      <c r="BJ6" s="35">
        <f t="shared" si="7"/>
        <v>424.02</v>
      </c>
      <c r="BK6" s="35">
        <f t="shared" si="7"/>
        <v>392.19</v>
      </c>
      <c r="BL6" s="35">
        <f t="shared" si="7"/>
        <v>413.5</v>
      </c>
      <c r="BM6" s="35">
        <f t="shared" si="7"/>
        <v>407.42</v>
      </c>
      <c r="BN6" s="35">
        <f t="shared" si="7"/>
        <v>386.46</v>
      </c>
      <c r="BO6" s="35">
        <f t="shared" si="7"/>
        <v>421.25</v>
      </c>
      <c r="BP6" s="34" t="str">
        <f>IF(BP7="","",IF(BP7="-","【-】","【"&amp;SUBSTITUTE(TEXT(BP7,"#,##0.00"),"-","△")&amp;"】"))</f>
        <v>【307.23】</v>
      </c>
      <c r="BQ6" s="35">
        <f>IF(BQ7="",NA(),BQ7)</f>
        <v>77.38</v>
      </c>
      <c r="BR6" s="35">
        <f t="shared" ref="BR6:BZ6" si="8">IF(BR7="",NA(),BR7)</f>
        <v>76.7</v>
      </c>
      <c r="BS6" s="35">
        <f t="shared" si="8"/>
        <v>79.52</v>
      </c>
      <c r="BT6" s="35">
        <f t="shared" si="8"/>
        <v>77.64</v>
      </c>
      <c r="BU6" s="35">
        <f t="shared" si="8"/>
        <v>73.260000000000005</v>
      </c>
      <c r="BV6" s="35">
        <f t="shared" si="8"/>
        <v>57.03</v>
      </c>
      <c r="BW6" s="35">
        <f t="shared" si="8"/>
        <v>55.84</v>
      </c>
      <c r="BX6" s="35">
        <f t="shared" si="8"/>
        <v>57.08</v>
      </c>
      <c r="BY6" s="35">
        <f t="shared" si="8"/>
        <v>55.85</v>
      </c>
      <c r="BZ6" s="35">
        <f t="shared" si="8"/>
        <v>53.23</v>
      </c>
      <c r="CA6" s="34" t="str">
        <f>IF(CA7="","",IF(CA7="-","【-】","【"&amp;SUBSTITUTE(TEXT(CA7,"#,##0.00"),"-","△")&amp;"】"))</f>
        <v>【59.98】</v>
      </c>
      <c r="CB6" s="35">
        <f>IF(CB7="",NA(),CB7)</f>
        <v>150</v>
      </c>
      <c r="CC6" s="35">
        <f t="shared" ref="CC6:CK6" si="9">IF(CC7="",NA(),CC7)</f>
        <v>150</v>
      </c>
      <c r="CD6" s="35">
        <f t="shared" si="9"/>
        <v>140.97</v>
      </c>
      <c r="CE6" s="35">
        <f t="shared" si="9"/>
        <v>148.09</v>
      </c>
      <c r="CF6" s="35">
        <f t="shared" si="9"/>
        <v>193.87</v>
      </c>
      <c r="CG6" s="35">
        <f t="shared" si="9"/>
        <v>283.73</v>
      </c>
      <c r="CH6" s="35">
        <f t="shared" si="9"/>
        <v>287.57</v>
      </c>
      <c r="CI6" s="35">
        <f t="shared" si="9"/>
        <v>286.86</v>
      </c>
      <c r="CJ6" s="35">
        <f t="shared" si="9"/>
        <v>287.91000000000003</v>
      </c>
      <c r="CK6" s="35">
        <f t="shared" si="9"/>
        <v>283.3</v>
      </c>
      <c r="CL6" s="34" t="str">
        <f>IF(CL7="","",IF(CL7="-","【-】","【"&amp;SUBSTITUTE(TEXT(CL7,"#,##0.00"),"-","△")&amp;"】"))</f>
        <v>【272.98】</v>
      </c>
      <c r="CM6" s="34">
        <f>IF(CM7="",NA(),CM7)</f>
        <v>0</v>
      </c>
      <c r="CN6" s="35">
        <f t="shared" ref="CN6:CV6" si="10">IF(CN7="",NA(),CN7)</f>
        <v>100</v>
      </c>
      <c r="CO6" s="34">
        <f t="shared" si="10"/>
        <v>0</v>
      </c>
      <c r="CP6" s="34">
        <f t="shared" si="10"/>
        <v>0</v>
      </c>
      <c r="CQ6" s="34">
        <f t="shared" si="10"/>
        <v>0</v>
      </c>
      <c r="CR6" s="35">
        <f t="shared" si="10"/>
        <v>58.25</v>
      </c>
      <c r="CS6" s="35">
        <f t="shared" si="10"/>
        <v>61.55</v>
      </c>
      <c r="CT6" s="35">
        <f t="shared" si="10"/>
        <v>57.22</v>
      </c>
      <c r="CU6" s="35">
        <f t="shared" si="10"/>
        <v>54.93</v>
      </c>
      <c r="CV6" s="35">
        <f t="shared" si="10"/>
        <v>55.96</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68.150000000000006</v>
      </c>
      <c r="DD6" s="35">
        <f t="shared" si="11"/>
        <v>67.489999999999995</v>
      </c>
      <c r="DE6" s="35">
        <f t="shared" si="11"/>
        <v>67.290000000000006</v>
      </c>
      <c r="DF6" s="35">
        <f t="shared" si="11"/>
        <v>65.569999999999993</v>
      </c>
      <c r="DG6" s="35">
        <f t="shared" si="11"/>
        <v>60.12</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245623</v>
      </c>
      <c r="D7" s="37">
        <v>47</v>
      </c>
      <c r="E7" s="37">
        <v>18</v>
      </c>
      <c r="F7" s="37">
        <v>0</v>
      </c>
      <c r="G7" s="37">
        <v>0</v>
      </c>
      <c r="H7" s="37" t="s">
        <v>98</v>
      </c>
      <c r="I7" s="37" t="s">
        <v>99</v>
      </c>
      <c r="J7" s="37" t="s">
        <v>100</v>
      </c>
      <c r="K7" s="37" t="s">
        <v>101</v>
      </c>
      <c r="L7" s="37" t="s">
        <v>102</v>
      </c>
      <c r="M7" s="37" t="s">
        <v>103</v>
      </c>
      <c r="N7" s="38" t="s">
        <v>104</v>
      </c>
      <c r="O7" s="38" t="s">
        <v>105</v>
      </c>
      <c r="P7" s="38">
        <v>57.01</v>
      </c>
      <c r="Q7" s="38">
        <v>100</v>
      </c>
      <c r="R7" s="38">
        <v>4000</v>
      </c>
      <c r="S7" s="38">
        <v>10873</v>
      </c>
      <c r="T7" s="38">
        <v>79.62</v>
      </c>
      <c r="U7" s="38">
        <v>136.56</v>
      </c>
      <c r="V7" s="38">
        <v>6167</v>
      </c>
      <c r="W7" s="38">
        <v>79.62</v>
      </c>
      <c r="X7" s="38">
        <v>77.459999999999994</v>
      </c>
      <c r="Y7" s="38">
        <v>99.35</v>
      </c>
      <c r="Z7" s="38">
        <v>95.53</v>
      </c>
      <c r="AA7" s="38">
        <v>100.15</v>
      </c>
      <c r="AB7" s="38">
        <v>100.03</v>
      </c>
      <c r="AC7" s="38">
        <v>92.73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504.41</v>
      </c>
      <c r="BG7" s="38">
        <v>569.48</v>
      </c>
      <c r="BH7" s="38">
        <v>565.03</v>
      </c>
      <c r="BI7" s="38">
        <v>508.14</v>
      </c>
      <c r="BJ7" s="38">
        <v>424.02</v>
      </c>
      <c r="BK7" s="38">
        <v>392.19</v>
      </c>
      <c r="BL7" s="38">
        <v>413.5</v>
      </c>
      <c r="BM7" s="38">
        <v>407.42</v>
      </c>
      <c r="BN7" s="38">
        <v>386.46</v>
      </c>
      <c r="BO7" s="38">
        <v>421.25</v>
      </c>
      <c r="BP7" s="38">
        <v>307.23</v>
      </c>
      <c r="BQ7" s="38">
        <v>77.38</v>
      </c>
      <c r="BR7" s="38">
        <v>76.7</v>
      </c>
      <c r="BS7" s="38">
        <v>79.52</v>
      </c>
      <c r="BT7" s="38">
        <v>77.64</v>
      </c>
      <c r="BU7" s="38">
        <v>73.260000000000005</v>
      </c>
      <c r="BV7" s="38">
        <v>57.03</v>
      </c>
      <c r="BW7" s="38">
        <v>55.84</v>
      </c>
      <c r="BX7" s="38">
        <v>57.08</v>
      </c>
      <c r="BY7" s="38">
        <v>55.85</v>
      </c>
      <c r="BZ7" s="38">
        <v>53.23</v>
      </c>
      <c r="CA7" s="38">
        <v>59.98</v>
      </c>
      <c r="CB7" s="38">
        <v>150</v>
      </c>
      <c r="CC7" s="38">
        <v>150</v>
      </c>
      <c r="CD7" s="38">
        <v>140.97</v>
      </c>
      <c r="CE7" s="38">
        <v>148.09</v>
      </c>
      <c r="CF7" s="38">
        <v>193.87</v>
      </c>
      <c r="CG7" s="38">
        <v>283.73</v>
      </c>
      <c r="CH7" s="38">
        <v>287.57</v>
      </c>
      <c r="CI7" s="38">
        <v>286.86</v>
      </c>
      <c r="CJ7" s="38">
        <v>287.91000000000003</v>
      </c>
      <c r="CK7" s="38">
        <v>283.3</v>
      </c>
      <c r="CL7" s="38">
        <v>272.98</v>
      </c>
      <c r="CM7" s="38">
        <v>0</v>
      </c>
      <c r="CN7" s="38">
        <v>100</v>
      </c>
      <c r="CO7" s="38">
        <v>0</v>
      </c>
      <c r="CP7" s="38">
        <v>0</v>
      </c>
      <c r="CQ7" s="38">
        <v>0</v>
      </c>
      <c r="CR7" s="38">
        <v>58.25</v>
      </c>
      <c r="CS7" s="38">
        <v>61.55</v>
      </c>
      <c r="CT7" s="38">
        <v>57.22</v>
      </c>
      <c r="CU7" s="38">
        <v>54.93</v>
      </c>
      <c r="CV7" s="38">
        <v>55.96</v>
      </c>
      <c r="CW7" s="38">
        <v>58.71</v>
      </c>
      <c r="CX7" s="38">
        <v>100</v>
      </c>
      <c r="CY7" s="38">
        <v>100</v>
      </c>
      <c r="CZ7" s="38">
        <v>100</v>
      </c>
      <c r="DA7" s="38">
        <v>100</v>
      </c>
      <c r="DB7" s="38">
        <v>100</v>
      </c>
      <c r="DC7" s="38">
        <v>68.150000000000006</v>
      </c>
      <c r="DD7" s="38">
        <v>67.489999999999995</v>
      </c>
      <c r="DE7" s="38">
        <v>67.290000000000006</v>
      </c>
      <c r="DF7" s="38">
        <v>65.569999999999993</v>
      </c>
      <c r="DG7" s="38">
        <v>60.12</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k145241</cp:lastModifiedBy>
  <cp:lastPrinted>2021-02-26T01:15:52Z</cp:lastPrinted>
  <dcterms:created xsi:type="dcterms:W3CDTF">2020-12-04T03:17:41Z</dcterms:created>
  <dcterms:modified xsi:type="dcterms:W3CDTF">2021-02-26T01:23:02Z</dcterms:modified>
  <cp:category/>
</cp:coreProperties>
</file>