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workbookProtection workbookAlgorithmName="SHA-512" workbookHashValue="QTVhvKi3twgQ6QrpK36kyQ+v1jjGVG8Avbn882A1qXpN76ZF4i0FtThf/SxZlmfOZTkv/e/4irP49trE2QSeKQ==" workbookSaltValue="1RkS4Ra4C6FZ1Kg7vNTYgw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<sst xmlns="http://schemas.openxmlformats.org/spreadsheetml/2006/main" count="228" uniqueCount="113">
  <si>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</si>
  <si>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</si>
  <si>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</si>
  <si>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</si>
  <si>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</si>
  <si>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</si>
  <si>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</si>
  <si>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</si>
  <si>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</si>
  <si>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</si>
  <si>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</si>
  <si>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</si>
  <si>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</si>
  <si>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</si>
  <si>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</si>
  <si>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</si>
  <si>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</si>
  <si>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</si>
  <si>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</si>
  <si>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</si>
  <si>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</si>
  <si>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</si>
  <si>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</si>
  <si>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</si>
  <si>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</si>
  <si>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</si>
  <si>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</si>
  <si>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</si>
  <si>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</si>
  <si>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</si>
  <si>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</si>
  <si>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</si>
  <si>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</si>
  <si>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</si>
  <si>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</si>
  <si>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</si>
  <si>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</si>
  <si>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</si>
  <si>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</si>
  <si>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</si>
  <si>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</si>
  <si>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</si>
  <si>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</si>
  <si>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</si>
  <si>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</si>
  <si>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</si>
  <si>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</si>
  <si>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</si>
  <si>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</si>
  <si>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</si>
  <si>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</si>
  <si>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</si>
  <si>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</si>
  <si>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</si>
  <si>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</si>
  <si>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</si>
  <si>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</si>
  <si>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</si>
  <si>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</si>
  <si>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</si>
  <si>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</si>
  <si>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</si>
  <si>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</si>
  <si>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</si>
  <si>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</si>
  <si>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</si>
  <si>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</si>
  <si>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</si>
  <si>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</si>
  <si>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</si>
  <si>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</si>
  <si>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</si>
  <si>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</si>
  <si>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</si>
  <si>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</si>
  <si>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</si>
  <si>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</si>
  <si>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</si>
  <si>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</si>
  <si>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</si>
  <si>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</si>
  <si>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</si>
  <si>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</si>
  <si>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</si>
  <si>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</si>
  <si>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</si>
  <si>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</si>
  <si>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</si>
  <si>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</si>
  <si>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</si>
  <si>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</si>
  <si>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</si>
  <si>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</si>
  <si>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</si>
  <si>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</si>
  <si>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</si>
  <si>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</si>
  <si>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</si>
  <si>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</si>
  <si>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</si>
  <si>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</si>
  <si>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</si>
  <si>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</si>
  <si>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</si>
  <si>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</si>
  <si>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</si>
  <si>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</si>
  <si>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</si>
  <si>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</si>
  <si>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</si>
  <si>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平成27年度に料金改定を行ったこともあり、料金改定以降は経常収支比率は100％を上回っており、料金回収率も改善が見られた。しかし、減価償却費の減少も要因となっていることから、今後施設の更新にかかる財源などを確保する為にも、経営改善に向けた取組を継続していかなければならない。
累積欠損金比率は減少してきている。
流動比率においては100％を上回っているが、類似団体と比べると平均値を下回っている。
企業債残高対給水収益比率は少しずつ改善してきてはいるが、類似団体の平均値には至っていない。
施設利用率については、余裕があり特に問題はないと思われる。
有収率は昨年と比べ若干減少しており、また、全国平均、類似団体と比べてもまだ低い状態にある為、有収率のさらなる向上に努めていかなくてはならない。</t>
    <phoneticPr fontId="4"/>
  </si>
  <si>
    <t>H27年度の管路経年化率及び管路更新率は、入力誤により0となっているが、管路経年化率は10.02％、管路更新率は0.30％である。
有形固定資産減価償却率が高く、資産の老朽化が進んでいる状況であるが、施設を更新する財源の確保が難しい状況である。
創設から40年以上経過し、管路経年化率が大きく増加している。H28年度以降管路更新率0％と更新が行えておらず、管路の老朽化は進行しているが、管路を更新する財源の確保が難しい状況である。</t>
    <rPh sb="130" eb="132">
      <t>イジョウ</t>
    </rPh>
    <phoneticPr fontId="4"/>
  </si>
  <si>
    <t>平成27年度に料金改定を行ったことにより、料金改定以降は経常収支比率は100％を上回っており、累積欠損金比率も減少してきている。今後とも費用の抑制及び収益の確保において改善を行い、累積欠損金比率を0％に近づけるよう努める。
有収率についてもさらなる向上の為、効率的に漏水修理を行っていく必要がある。
創設から40年以上経過し施設及び管路の老朽化が進んでおり、計画的な更新が必要であるが、財源の確保が難しい状況である。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</si>
</sst>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9-422D-ADF1-963E96EA8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77056"/>
        <c:axId val="18397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1.65</c:v>
                </c:pt>
                <c:pt idx="1">
                  <c:v>0.47</c:v>
                </c:pt>
                <c:pt idx="2">
                  <c:v>0.39</c:v>
                </c:pt>
                <c:pt idx="3">
                  <c:v>0.43</c:v>
                </c:pt>
                <c:pt idx="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9-422D-ADF1-963E96EA8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77056"/>
        <c:axId val="183977440"/>
      </c:lineChart>
      <c:dateAx>
        <c:axId val="183977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3977440"/>
        <c:crosses val="autoZero"/>
        <c:auto val="1"/>
        <c:lblOffset val="100"/>
        <c:baseTimeUnit val="years"/>
      </c:dateAx>
      <c:valAx>
        <c:axId val="18397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97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69.069999999999993</c:v>
                </c:pt>
                <c:pt idx="1">
                  <c:v>69.37</c:v>
                </c:pt>
                <c:pt idx="2">
                  <c:v>67.81</c:v>
                </c:pt>
                <c:pt idx="3">
                  <c:v>64.56</c:v>
                </c:pt>
                <c:pt idx="4">
                  <c:v>63.93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3-4515-A41C-F6330EF7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79272"/>
        <c:axId val="184479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53.52</c:v>
                </c:pt>
                <c:pt idx="1">
                  <c:v>54.24</c:v>
                </c:pt>
                <c:pt idx="2">
                  <c:v>55.88</c:v>
                </c:pt>
                <c:pt idx="3">
                  <c:v>55.22</c:v>
                </c:pt>
                <c:pt idx="4">
                  <c:v>54.05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3-4515-A41C-F6330EF7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79272"/>
        <c:axId val="184479664"/>
      </c:lineChart>
      <c:dateAx>
        <c:axId val="1844792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479664"/>
        <c:crosses val="autoZero"/>
        <c:auto val="1"/>
        <c:lblOffset val="100"/>
        <c:baseTimeUnit val="years"/>
      </c:dateAx>
      <c:valAx>
        <c:axId val="184479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479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75.260000000000005</c:v>
                </c:pt>
                <c:pt idx="1">
                  <c:v>74.510000000000005</c:v>
                </c:pt>
                <c:pt idx="2">
                  <c:v>74.459999999999994</c:v>
                </c:pt>
                <c:pt idx="3">
                  <c:v>76.58</c:v>
                </c:pt>
                <c:pt idx="4">
                  <c:v>76.180000000000007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C-4CCC-BE4A-37BEFAB6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63896"/>
        <c:axId val="18456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81.459999999999994</c:v>
                </c:pt>
                <c:pt idx="1">
                  <c:v>81.680000000000007</c:v>
                </c:pt>
                <c:pt idx="2">
                  <c:v>80.989999999999995</c:v>
                </c:pt>
                <c:pt idx="3">
                  <c:v>80.930000000000007</c:v>
                </c:pt>
                <c:pt idx="4">
                  <c:v>80.510000000000005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C-4CCC-BE4A-37BEFAB6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63896"/>
        <c:axId val="184564288"/>
      </c:lineChart>
      <c:dateAx>
        <c:axId val="184563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564288"/>
        <c:crosses val="autoZero"/>
        <c:auto val="1"/>
        <c:lblOffset val="100"/>
        <c:baseTimeUnit val="years"/>
      </c:dateAx>
      <c:valAx>
        <c:axId val="18456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563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104.36</c:v>
                </c:pt>
                <c:pt idx="1">
                  <c:v>109.77</c:v>
                </c:pt>
                <c:pt idx="2">
                  <c:v>127.54</c:v>
                </c:pt>
                <c:pt idx="3">
                  <c:v>133.09</c:v>
                </c:pt>
                <c:pt idx="4">
                  <c:v>143.99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5-4B87-858E-B0CFDD800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16976"/>
        <c:axId val="18402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111.06</c:v>
                </c:pt>
                <c:pt idx="1">
                  <c:v>111.34</c:v>
                </c:pt>
                <c:pt idx="2">
                  <c:v>110.02</c:v>
                </c:pt>
                <c:pt idx="3">
                  <c:v>108.76</c:v>
                </c:pt>
                <c:pt idx="4">
                  <c:v>108.46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5-4B87-858E-B0CFDD800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16976"/>
        <c:axId val="184021968"/>
      </c:lineChart>
      <c:dateAx>
        <c:axId val="1840169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021968"/>
        <c:crosses val="autoZero"/>
        <c:auto val="1"/>
        <c:lblOffset val="100"/>
        <c:baseTimeUnit val="years"/>
      </c:dateAx>
      <c:valAx>
        <c:axId val="1840219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016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54.39</c:v>
                </c:pt>
                <c:pt idx="1">
                  <c:v>57.27</c:v>
                </c:pt>
                <c:pt idx="2">
                  <c:v>59.12</c:v>
                </c:pt>
                <c:pt idx="3">
                  <c:v>57.47</c:v>
                </c:pt>
                <c:pt idx="4">
                  <c:v>58.87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6-47F0-9DF0-B420ECA57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15000"/>
        <c:axId val="184420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47.7</c:v>
                </c:pt>
                <c:pt idx="1">
                  <c:v>48.14</c:v>
                </c:pt>
                <c:pt idx="2">
                  <c:v>46.61</c:v>
                </c:pt>
                <c:pt idx="3">
                  <c:v>47.97</c:v>
                </c:pt>
                <c:pt idx="4">
                  <c:v>49.12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6-47F0-9DF0-B420ECA57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15000"/>
        <c:axId val="184420504"/>
      </c:lineChart>
      <c:dateAx>
        <c:axId val="1844150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420504"/>
        <c:crosses val="autoZero"/>
        <c:auto val="1"/>
        <c:lblOffset val="100"/>
        <c:baseTimeUnit val="years"/>
      </c:dateAx>
      <c:valAx>
        <c:axId val="184420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415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10.43</c:v>
                </c:pt>
                <c:pt idx="2">
                  <c:v>22.52</c:v>
                </c:pt>
                <c:pt idx="3">
                  <c:v>28.68</c:v>
                </c:pt>
                <c:pt idx="4">
                  <c:v>46.96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5-4BCC-96EC-66D9BB60F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53672"/>
        <c:axId val="184154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7.26</c:v>
                </c:pt>
                <c:pt idx="1">
                  <c:v>11.13</c:v>
                </c:pt>
                <c:pt idx="2">
                  <c:v>10.84</c:v>
                </c:pt>
                <c:pt idx="3">
                  <c:v>15.33</c:v>
                </c:pt>
                <c:pt idx="4">
                  <c:v>16.760000000000002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5-4BCC-96EC-66D9BB60F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53672"/>
        <c:axId val="184154056"/>
      </c:lineChart>
      <c:dateAx>
        <c:axId val="184153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154056"/>
        <c:crosses val="autoZero"/>
        <c:auto val="1"/>
        <c:lblOffset val="100"/>
        <c:baseTimeUnit val="years"/>
      </c:dateAx>
      <c:valAx>
        <c:axId val="184154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153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123.31</c:v>
                </c:pt>
                <c:pt idx="1">
                  <c:v>109.97</c:v>
                </c:pt>
                <c:pt idx="2">
                  <c:v>86.38</c:v>
                </c:pt>
                <c:pt idx="3">
                  <c:v>57.51</c:v>
                </c:pt>
                <c:pt idx="4">
                  <c:v>20.75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E-4C1B-9EBA-DE7A63B4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08944"/>
        <c:axId val="112909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9.35</c:v>
                </c:pt>
                <c:pt idx="1">
                  <c:v>10.130000000000001</c:v>
                </c:pt>
                <c:pt idx="2">
                  <c:v>7.31</c:v>
                </c:pt>
                <c:pt idx="3">
                  <c:v>7.48</c:v>
                </c:pt>
                <c:pt idx="4">
                  <c:v>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E-4C1B-9EBA-DE7A63B4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08944"/>
        <c:axId val="112909336"/>
      </c:lineChart>
      <c:dateAx>
        <c:axId val="1129089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12909336"/>
        <c:crosses val="autoZero"/>
        <c:auto val="1"/>
        <c:lblOffset val="100"/>
        <c:baseTimeUnit val="years"/>
      </c:dateAx>
      <c:valAx>
        <c:axId val="112909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908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103.72</c:v>
                </c:pt>
                <c:pt idx="1">
                  <c:v>144.68</c:v>
                </c:pt>
                <c:pt idx="2">
                  <c:v>174.47</c:v>
                </c:pt>
                <c:pt idx="3">
                  <c:v>171.28</c:v>
                </c:pt>
                <c:pt idx="4">
                  <c:v>218.85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6-4EBA-B063-2A7BAAC5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12080"/>
        <c:axId val="112912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398.29</c:v>
                </c:pt>
                <c:pt idx="1">
                  <c:v>388.67</c:v>
                </c:pt>
                <c:pt idx="2">
                  <c:v>355.27</c:v>
                </c:pt>
                <c:pt idx="3">
                  <c:v>359.7</c:v>
                </c:pt>
                <c:pt idx="4">
                  <c:v>362.93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6-4EBA-B063-2A7BAAC5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12080"/>
        <c:axId val="112912472"/>
      </c:lineChart>
      <c:dateAx>
        <c:axId val="1129120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12912472"/>
        <c:crosses val="autoZero"/>
        <c:auto val="1"/>
        <c:lblOffset val="100"/>
        <c:baseTimeUnit val="years"/>
      </c:dateAx>
      <c:valAx>
        <c:axId val="1129124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912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591.87</c:v>
                </c:pt>
                <c:pt idx="1">
                  <c:v>543.83000000000004</c:v>
                </c:pt>
                <c:pt idx="2">
                  <c:v>522.91</c:v>
                </c:pt>
                <c:pt idx="3">
                  <c:v>499.92</c:v>
                </c:pt>
                <c:pt idx="4">
                  <c:v>462.54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4-41D5-960B-1B4E5DB8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11688"/>
        <c:axId val="11291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431</c:v>
                </c:pt>
                <c:pt idx="1">
                  <c:v>422.5</c:v>
                </c:pt>
                <c:pt idx="2">
                  <c:v>458.27</c:v>
                </c:pt>
                <c:pt idx="3">
                  <c:v>447.01</c:v>
                </c:pt>
                <c:pt idx="4">
                  <c:v>439.05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4-41D5-960B-1B4E5DB8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11688"/>
        <c:axId val="112911296"/>
      </c:lineChart>
      <c:dateAx>
        <c:axId val="112911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12911296"/>
        <c:crosses val="autoZero"/>
        <c:auto val="1"/>
        <c:lblOffset val="100"/>
        <c:baseTimeUnit val="years"/>
      </c:dateAx>
      <c:valAx>
        <c:axId val="112911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911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90.98</c:v>
                </c:pt>
                <c:pt idx="1">
                  <c:v>96.24</c:v>
                </c:pt>
                <c:pt idx="2">
                  <c:v>112.62</c:v>
                </c:pt>
                <c:pt idx="3">
                  <c:v>117.03</c:v>
                </c:pt>
                <c:pt idx="4">
                  <c:v>128.38999999999999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7-4F20-B952-1B9837C0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13648"/>
        <c:axId val="18447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100.82</c:v>
                </c:pt>
                <c:pt idx="1">
                  <c:v>101.64</c:v>
                </c:pt>
                <c:pt idx="2">
                  <c:v>96.77</c:v>
                </c:pt>
                <c:pt idx="3">
                  <c:v>95.81</c:v>
                </c:pt>
                <c:pt idx="4">
                  <c:v>95.26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7-4F20-B952-1B9837C0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13648"/>
        <c:axId val="184476528"/>
      </c:lineChart>
      <c:dateAx>
        <c:axId val="1129136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476528"/>
        <c:crosses val="autoZero"/>
        <c:auto val="1"/>
        <c:lblOffset val="100"/>
        <c:baseTimeUnit val="years"/>
      </c:dateAx>
      <c:valAx>
        <c:axId val="18447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91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187.56</c:v>
                </c:pt>
                <c:pt idx="1">
                  <c:v>182.83</c:v>
                </c:pt>
                <c:pt idx="2">
                  <c:v>156.28</c:v>
                </c:pt>
                <c:pt idx="3">
                  <c:v>150.68</c:v>
                </c:pt>
                <c:pt idx="4">
                  <c:v>137.66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3-445B-814C-E73C7CC8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77704"/>
        <c:axId val="18447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179.55</c:v>
                </c:pt>
                <c:pt idx="1">
                  <c:v>179.16</c:v>
                </c:pt>
                <c:pt idx="2">
                  <c:v>187.18</c:v>
                </c:pt>
                <c:pt idx="3">
                  <c:v>189.58</c:v>
                </c:pt>
                <c:pt idx="4">
                  <c:v>192.82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45B-814C-E73C7CC8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77704"/>
        <c:axId val="184478096"/>
      </c:lineChart>
      <c:dateAx>
        <c:axId val="184477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84478096"/>
        <c:crosses val="autoZero"/>
        <c:auto val="1"/>
        <c:lblOffset val="100"/>
        <c:baseTimeUnit val="years"/>
      </c:dateAx>
      <c:valAx>
        <c:axId val="18447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477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5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三重県　紀宝町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A7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10873</v>
      </c>
      <c r="AM8" s="71"/>
      <c r="AN8" s="71"/>
      <c r="AO8" s="71"/>
      <c r="AP8" s="71"/>
      <c r="AQ8" s="71"/>
      <c r="AR8" s="71"/>
      <c r="AS8" s="71"/>
      <c r="AT8" s="67">
        <f>データ!$S$6</f>
        <v>79.62</v>
      </c>
      <c r="AU8" s="68"/>
      <c r="AV8" s="68"/>
      <c r="AW8" s="68"/>
      <c r="AX8" s="68"/>
      <c r="AY8" s="68"/>
      <c r="AZ8" s="68"/>
      <c r="BA8" s="68"/>
      <c r="BB8" s="70">
        <f>データ!$T$6</f>
        <v>136.56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48.41</v>
      </c>
      <c r="J10" s="68"/>
      <c r="K10" s="68"/>
      <c r="L10" s="68"/>
      <c r="M10" s="68"/>
      <c r="N10" s="68"/>
      <c r="O10" s="69"/>
      <c r="P10" s="70">
        <f>データ!$P$6</f>
        <v>95.85</v>
      </c>
      <c r="Q10" s="70"/>
      <c r="R10" s="70"/>
      <c r="S10" s="70"/>
      <c r="T10" s="70"/>
      <c r="U10" s="70"/>
      <c r="V10" s="70"/>
      <c r="W10" s="71">
        <f>データ!$Q$6</f>
        <v>3170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10369</v>
      </c>
      <c r="AM10" s="71"/>
      <c r="AN10" s="71"/>
      <c r="AO10" s="71"/>
      <c r="AP10" s="71"/>
      <c r="AQ10" s="71"/>
      <c r="AR10" s="71"/>
      <c r="AS10" s="71"/>
      <c r="AT10" s="67">
        <f>データ!$V$6</f>
        <v>15.86</v>
      </c>
      <c r="AU10" s="68"/>
      <c r="AV10" s="68"/>
      <c r="AW10" s="68"/>
      <c r="AX10" s="68"/>
      <c r="AY10" s="68"/>
      <c r="AZ10" s="68"/>
      <c r="BA10" s="68"/>
      <c r="BB10" s="70">
        <f>データ!$W$6</f>
        <v>653.78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110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111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112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ttjIR2iZdbMCOpaK+wOcq0X34V64Y48UiIyzkSzn4e7dpq0LdJcsjRIA7eYaskExp8PyhAwpTGlQdPcDvgTeQg==" saltValue="Kz2FIrMcVO9P865356+du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245623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紀宝町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48.41</v>
      </c>
      <c r="P6" s="35">
        <f t="shared" si="3"/>
        <v>95.85</v>
      </c>
      <c r="Q6" s="35">
        <f t="shared" si="3"/>
        <v>3170</v>
      </c>
      <c r="R6" s="35">
        <f t="shared" si="3"/>
        <v>10873</v>
      </c>
      <c r="S6" s="35">
        <f t="shared" si="3"/>
        <v>79.62</v>
      </c>
      <c r="T6" s="35">
        <f t="shared" si="3"/>
        <v>136.56</v>
      </c>
      <c r="U6" s="35">
        <f t="shared" si="3"/>
        <v>10369</v>
      </c>
      <c r="V6" s="35">
        <f t="shared" si="3"/>
        <v>15.86</v>
      </c>
      <c r="W6" s="35">
        <f t="shared" si="3"/>
        <v>653.78</v>
      </c>
      <c r="X6" s="36">
        <f>IF(X7="",NA(),X7)</f>
        <v>104.36</v>
      </c>
      <c r="Y6" s="36">
        <f t="shared" ref="Y6:AG6" si="4">IF(Y7="",NA(),Y7)</f>
        <v>109.77</v>
      </c>
      <c r="Z6" s="36">
        <f t="shared" si="4"/>
        <v>127.54</v>
      </c>
      <c r="AA6" s="36">
        <f t="shared" si="4"/>
        <v>133.09</v>
      </c>
      <c r="AB6" s="36">
        <f t="shared" si="4"/>
        <v>143.99</v>
      </c>
      <c r="AC6" s="36">
        <f t="shared" si="4"/>
        <v>111.06</v>
      </c>
      <c r="AD6" s="36">
        <f t="shared" si="4"/>
        <v>111.34</v>
      </c>
      <c r="AE6" s="36">
        <f t="shared" si="4"/>
        <v>110.02</v>
      </c>
      <c r="AF6" s="36">
        <f t="shared" si="4"/>
        <v>108.76</v>
      </c>
      <c r="AG6" s="36">
        <f t="shared" si="4"/>
        <v>108.46</v>
      </c>
      <c r="AH6" s="35" t="str">
        <f>IF(AH7="","",IF(AH7="-","【-】","【"&amp;SUBSTITUTE(TEXT(AH7,"#,##0.00"),"-","△")&amp;"】"))</f>
        <v>【112.01】</v>
      </c>
      <c r="AI6" s="36">
        <f>IF(AI7="",NA(),AI7)</f>
        <v>123.31</v>
      </c>
      <c r="AJ6" s="36">
        <f t="shared" ref="AJ6:AR6" si="5">IF(AJ7="",NA(),AJ7)</f>
        <v>109.97</v>
      </c>
      <c r="AK6" s="36">
        <f t="shared" si="5"/>
        <v>86.38</v>
      </c>
      <c r="AL6" s="36">
        <f t="shared" si="5"/>
        <v>57.51</v>
      </c>
      <c r="AM6" s="36">
        <f t="shared" si="5"/>
        <v>20.75</v>
      </c>
      <c r="AN6" s="36">
        <f t="shared" si="5"/>
        <v>9.35</v>
      </c>
      <c r="AO6" s="36">
        <f t="shared" si="5"/>
        <v>10.130000000000001</v>
      </c>
      <c r="AP6" s="36">
        <f t="shared" si="5"/>
        <v>7.31</v>
      </c>
      <c r="AQ6" s="36">
        <f t="shared" si="5"/>
        <v>7.48</v>
      </c>
      <c r="AR6" s="36">
        <f t="shared" si="5"/>
        <v>11.94</v>
      </c>
      <c r="AS6" s="35" t="str">
        <f>IF(AS7="","",IF(AS7="-","【-】","【"&amp;SUBSTITUTE(TEXT(AS7,"#,##0.00"),"-","△")&amp;"】"))</f>
        <v>【1.08】</v>
      </c>
      <c r="AT6" s="36">
        <f>IF(AT7="",NA(),AT7)</f>
        <v>103.72</v>
      </c>
      <c r="AU6" s="36">
        <f t="shared" ref="AU6:BC6" si="6">IF(AU7="",NA(),AU7)</f>
        <v>144.68</v>
      </c>
      <c r="AV6" s="36">
        <f t="shared" si="6"/>
        <v>174.47</v>
      </c>
      <c r="AW6" s="36">
        <f t="shared" si="6"/>
        <v>171.28</v>
      </c>
      <c r="AX6" s="36">
        <f t="shared" si="6"/>
        <v>218.85</v>
      </c>
      <c r="AY6" s="36">
        <f t="shared" si="6"/>
        <v>398.29</v>
      </c>
      <c r="AZ6" s="36">
        <f t="shared" si="6"/>
        <v>388.67</v>
      </c>
      <c r="BA6" s="36">
        <f t="shared" si="6"/>
        <v>355.27</v>
      </c>
      <c r="BB6" s="36">
        <f t="shared" si="6"/>
        <v>359.7</v>
      </c>
      <c r="BC6" s="36">
        <f t="shared" si="6"/>
        <v>362.93</v>
      </c>
      <c r="BD6" s="35" t="str">
        <f>IF(BD7="","",IF(BD7="-","【-】","【"&amp;SUBSTITUTE(TEXT(BD7,"#,##0.00"),"-","△")&amp;"】"))</f>
        <v>【264.97】</v>
      </c>
      <c r="BE6" s="36">
        <f>IF(BE7="",NA(),BE7)</f>
        <v>591.87</v>
      </c>
      <c r="BF6" s="36">
        <f t="shared" ref="BF6:BN6" si="7">IF(BF7="",NA(),BF7)</f>
        <v>543.83000000000004</v>
      </c>
      <c r="BG6" s="36">
        <f t="shared" si="7"/>
        <v>522.91</v>
      </c>
      <c r="BH6" s="36">
        <f t="shared" si="7"/>
        <v>499.92</v>
      </c>
      <c r="BI6" s="36">
        <f t="shared" si="7"/>
        <v>462.54</v>
      </c>
      <c r="BJ6" s="36">
        <f t="shared" si="7"/>
        <v>431</v>
      </c>
      <c r="BK6" s="36">
        <f t="shared" si="7"/>
        <v>422.5</v>
      </c>
      <c r="BL6" s="36">
        <f t="shared" si="7"/>
        <v>458.27</v>
      </c>
      <c r="BM6" s="36">
        <f t="shared" si="7"/>
        <v>447.01</v>
      </c>
      <c r="BN6" s="36">
        <f t="shared" si="7"/>
        <v>439.05</v>
      </c>
      <c r="BO6" s="35" t="str">
        <f>IF(BO7="","",IF(BO7="-","【-】","【"&amp;SUBSTITUTE(TEXT(BO7,"#,##0.00"),"-","△")&amp;"】"))</f>
        <v>【266.61】</v>
      </c>
      <c r="BP6" s="36">
        <f>IF(BP7="",NA(),BP7)</f>
        <v>90.98</v>
      </c>
      <c r="BQ6" s="36">
        <f t="shared" ref="BQ6:BY6" si="8">IF(BQ7="",NA(),BQ7)</f>
        <v>96.24</v>
      </c>
      <c r="BR6" s="36">
        <f t="shared" si="8"/>
        <v>112.62</v>
      </c>
      <c r="BS6" s="36">
        <f t="shared" si="8"/>
        <v>117.03</v>
      </c>
      <c r="BT6" s="36">
        <f t="shared" si="8"/>
        <v>128.38999999999999</v>
      </c>
      <c r="BU6" s="36">
        <f t="shared" si="8"/>
        <v>100.82</v>
      </c>
      <c r="BV6" s="36">
        <f t="shared" si="8"/>
        <v>101.64</v>
      </c>
      <c r="BW6" s="36">
        <f t="shared" si="8"/>
        <v>96.77</v>
      </c>
      <c r="BX6" s="36">
        <f t="shared" si="8"/>
        <v>95.81</v>
      </c>
      <c r="BY6" s="36">
        <f t="shared" si="8"/>
        <v>95.26</v>
      </c>
      <c r="BZ6" s="35" t="str">
        <f>IF(BZ7="","",IF(BZ7="-","【-】","【"&amp;SUBSTITUTE(TEXT(BZ7,"#,##0.00"),"-","△")&amp;"】"))</f>
        <v>【103.24】</v>
      </c>
      <c r="CA6" s="36">
        <f>IF(CA7="",NA(),CA7)</f>
        <v>187.56</v>
      </c>
      <c r="CB6" s="36">
        <f t="shared" ref="CB6:CJ6" si="9">IF(CB7="",NA(),CB7)</f>
        <v>182.83</v>
      </c>
      <c r="CC6" s="36">
        <f t="shared" si="9"/>
        <v>156.28</v>
      </c>
      <c r="CD6" s="36">
        <f t="shared" si="9"/>
        <v>150.68</v>
      </c>
      <c r="CE6" s="36">
        <f t="shared" si="9"/>
        <v>137.66</v>
      </c>
      <c r="CF6" s="36">
        <f t="shared" si="9"/>
        <v>179.55</v>
      </c>
      <c r="CG6" s="36">
        <f t="shared" si="9"/>
        <v>179.16</v>
      </c>
      <c r="CH6" s="36">
        <f t="shared" si="9"/>
        <v>187.18</v>
      </c>
      <c r="CI6" s="36">
        <f t="shared" si="9"/>
        <v>189.58</v>
      </c>
      <c r="CJ6" s="36">
        <f t="shared" si="9"/>
        <v>192.82</v>
      </c>
      <c r="CK6" s="35" t="str">
        <f>IF(CK7="","",IF(CK7="-","【-】","【"&amp;SUBSTITUTE(TEXT(CK7,"#,##0.00"),"-","△")&amp;"】"))</f>
        <v>【168.38】</v>
      </c>
      <c r="CL6" s="36">
        <f>IF(CL7="",NA(),CL7)</f>
        <v>69.069999999999993</v>
      </c>
      <c r="CM6" s="36">
        <f t="shared" ref="CM6:CU6" si="10">IF(CM7="",NA(),CM7)</f>
        <v>69.37</v>
      </c>
      <c r="CN6" s="36">
        <f t="shared" si="10"/>
        <v>67.81</v>
      </c>
      <c r="CO6" s="36">
        <f t="shared" si="10"/>
        <v>64.56</v>
      </c>
      <c r="CP6" s="36">
        <f t="shared" si="10"/>
        <v>63.93</v>
      </c>
      <c r="CQ6" s="36">
        <f t="shared" si="10"/>
        <v>53.52</v>
      </c>
      <c r="CR6" s="36">
        <f t="shared" si="10"/>
        <v>54.24</v>
      </c>
      <c r="CS6" s="36">
        <f t="shared" si="10"/>
        <v>55.88</v>
      </c>
      <c r="CT6" s="36">
        <f t="shared" si="10"/>
        <v>55.22</v>
      </c>
      <c r="CU6" s="36">
        <f t="shared" si="10"/>
        <v>54.05</v>
      </c>
      <c r="CV6" s="35" t="str">
        <f>IF(CV7="","",IF(CV7="-","【-】","【"&amp;SUBSTITUTE(TEXT(CV7,"#,##0.00"),"-","△")&amp;"】"))</f>
        <v>【60.00】</v>
      </c>
      <c r="CW6" s="36">
        <f>IF(CW7="",NA(),CW7)</f>
        <v>75.260000000000005</v>
      </c>
      <c r="CX6" s="36">
        <f t="shared" ref="CX6:DF6" si="11">IF(CX7="",NA(),CX7)</f>
        <v>74.510000000000005</v>
      </c>
      <c r="CY6" s="36">
        <f t="shared" si="11"/>
        <v>74.459999999999994</v>
      </c>
      <c r="CZ6" s="36">
        <f t="shared" si="11"/>
        <v>76.58</v>
      </c>
      <c r="DA6" s="36">
        <f t="shared" si="11"/>
        <v>76.180000000000007</v>
      </c>
      <c r="DB6" s="36">
        <f t="shared" si="11"/>
        <v>81.459999999999994</v>
      </c>
      <c r="DC6" s="36">
        <f t="shared" si="11"/>
        <v>81.680000000000007</v>
      </c>
      <c r="DD6" s="36">
        <f t="shared" si="11"/>
        <v>80.989999999999995</v>
      </c>
      <c r="DE6" s="36">
        <f t="shared" si="11"/>
        <v>80.930000000000007</v>
      </c>
      <c r="DF6" s="36">
        <f t="shared" si="11"/>
        <v>80.510000000000005</v>
      </c>
      <c r="DG6" s="35" t="str">
        <f>IF(DG7="","",IF(DG7="-","【-】","【"&amp;SUBSTITUTE(TEXT(DG7,"#,##0.00"),"-","△")&amp;"】"))</f>
        <v>【89.80】</v>
      </c>
      <c r="DH6" s="36">
        <f>IF(DH7="",NA(),DH7)</f>
        <v>54.39</v>
      </c>
      <c r="DI6" s="36">
        <f t="shared" ref="DI6:DQ6" si="12">IF(DI7="",NA(),DI7)</f>
        <v>57.27</v>
      </c>
      <c r="DJ6" s="36">
        <f t="shared" si="12"/>
        <v>59.12</v>
      </c>
      <c r="DK6" s="36">
        <f t="shared" si="12"/>
        <v>57.47</v>
      </c>
      <c r="DL6" s="36">
        <f t="shared" si="12"/>
        <v>58.87</v>
      </c>
      <c r="DM6" s="36">
        <f t="shared" si="12"/>
        <v>47.7</v>
      </c>
      <c r="DN6" s="36">
        <f t="shared" si="12"/>
        <v>48.14</v>
      </c>
      <c r="DO6" s="36">
        <f t="shared" si="12"/>
        <v>46.61</v>
      </c>
      <c r="DP6" s="36">
        <f t="shared" si="12"/>
        <v>47.97</v>
      </c>
      <c r="DQ6" s="36">
        <f t="shared" si="12"/>
        <v>49.12</v>
      </c>
      <c r="DR6" s="35" t="str">
        <f>IF(DR7="","",IF(DR7="-","【-】","【"&amp;SUBSTITUTE(TEXT(DR7,"#,##0.00"),"-","△")&amp;"】"))</f>
        <v>【49.59】</v>
      </c>
      <c r="DS6" s="35">
        <f>IF(DS7="",NA(),DS7)</f>
        <v>0</v>
      </c>
      <c r="DT6" s="36">
        <f t="shared" ref="DT6:EB6" si="13">IF(DT7="",NA(),DT7)</f>
        <v>10.43</v>
      </c>
      <c r="DU6" s="36">
        <f t="shared" si="13"/>
        <v>22.52</v>
      </c>
      <c r="DV6" s="36">
        <f t="shared" si="13"/>
        <v>28.68</v>
      </c>
      <c r="DW6" s="36">
        <f t="shared" si="13"/>
        <v>46.96</v>
      </c>
      <c r="DX6" s="36">
        <f t="shared" si="13"/>
        <v>7.26</v>
      </c>
      <c r="DY6" s="36">
        <f t="shared" si="13"/>
        <v>11.13</v>
      </c>
      <c r="DZ6" s="36">
        <f t="shared" si="13"/>
        <v>10.84</v>
      </c>
      <c r="EA6" s="36">
        <f t="shared" si="13"/>
        <v>15.33</v>
      </c>
      <c r="EB6" s="36">
        <f t="shared" si="13"/>
        <v>16.760000000000002</v>
      </c>
      <c r="EC6" s="35" t="str">
        <f>IF(EC7="","",IF(EC7="-","【-】","【"&amp;SUBSTITUTE(TEXT(EC7,"#,##0.00"),"-","△")&amp;"】"))</f>
        <v>【19.44】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1.65</v>
      </c>
      <c r="EJ6" s="36">
        <f t="shared" si="14"/>
        <v>0.47</v>
      </c>
      <c r="EK6" s="36">
        <f t="shared" si="14"/>
        <v>0.39</v>
      </c>
      <c r="EL6" s="36">
        <f t="shared" si="14"/>
        <v>0.43</v>
      </c>
      <c r="EM6" s="36">
        <f t="shared" si="14"/>
        <v>0.42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245623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48.41</v>
      </c>
      <c r="P7" s="39">
        <v>95.85</v>
      </c>
      <c r="Q7" s="39">
        <v>3170</v>
      </c>
      <c r="R7" s="39">
        <v>10873</v>
      </c>
      <c r="S7" s="39">
        <v>79.62</v>
      </c>
      <c r="T7" s="39">
        <v>136.56</v>
      </c>
      <c r="U7" s="39">
        <v>10369</v>
      </c>
      <c r="V7" s="39">
        <v>15.86</v>
      </c>
      <c r="W7" s="39">
        <v>653.78</v>
      </c>
      <c r="X7" s="39">
        <v>104.36</v>
      </c>
      <c r="Y7" s="39">
        <v>109.77</v>
      </c>
      <c r="Z7" s="39">
        <v>127.54</v>
      </c>
      <c r="AA7" s="39">
        <v>133.09</v>
      </c>
      <c r="AB7" s="39">
        <v>143.99</v>
      </c>
      <c r="AC7" s="39">
        <v>111.06</v>
      </c>
      <c r="AD7" s="39">
        <v>111.34</v>
      </c>
      <c r="AE7" s="39">
        <v>110.02</v>
      </c>
      <c r="AF7" s="39">
        <v>108.76</v>
      </c>
      <c r="AG7" s="39">
        <v>108.46</v>
      </c>
      <c r="AH7" s="39">
        <v>112.01</v>
      </c>
      <c r="AI7" s="39">
        <v>123.31</v>
      </c>
      <c r="AJ7" s="39">
        <v>109.97</v>
      </c>
      <c r="AK7" s="39">
        <v>86.38</v>
      </c>
      <c r="AL7" s="39">
        <v>57.51</v>
      </c>
      <c r="AM7" s="39">
        <v>20.75</v>
      </c>
      <c r="AN7" s="39">
        <v>9.35</v>
      </c>
      <c r="AO7" s="39">
        <v>10.130000000000001</v>
      </c>
      <c r="AP7" s="39">
        <v>7.31</v>
      </c>
      <c r="AQ7" s="39">
        <v>7.48</v>
      </c>
      <c r="AR7" s="39">
        <v>11.94</v>
      </c>
      <c r="AS7" s="39">
        <v>1.08</v>
      </c>
      <c r="AT7" s="39">
        <v>103.72</v>
      </c>
      <c r="AU7" s="39">
        <v>144.68</v>
      </c>
      <c r="AV7" s="39">
        <v>174.47</v>
      </c>
      <c r="AW7" s="39">
        <v>171.28</v>
      </c>
      <c r="AX7" s="39">
        <v>218.85</v>
      </c>
      <c r="AY7" s="39">
        <v>398.29</v>
      </c>
      <c r="AZ7" s="39">
        <v>388.67</v>
      </c>
      <c r="BA7" s="39">
        <v>355.27</v>
      </c>
      <c r="BB7" s="39">
        <v>359.7</v>
      </c>
      <c r="BC7" s="39">
        <v>362.93</v>
      </c>
      <c r="BD7" s="39">
        <v>264.97000000000003</v>
      </c>
      <c r="BE7" s="39">
        <v>591.87</v>
      </c>
      <c r="BF7" s="39">
        <v>543.83000000000004</v>
      </c>
      <c r="BG7" s="39">
        <v>522.91</v>
      </c>
      <c r="BH7" s="39">
        <v>499.92</v>
      </c>
      <c r="BI7" s="39">
        <v>462.54</v>
      </c>
      <c r="BJ7" s="39">
        <v>431</v>
      </c>
      <c r="BK7" s="39">
        <v>422.5</v>
      </c>
      <c r="BL7" s="39">
        <v>458.27</v>
      </c>
      <c r="BM7" s="39">
        <v>447.01</v>
      </c>
      <c r="BN7" s="39">
        <v>439.05</v>
      </c>
      <c r="BO7" s="39">
        <v>266.61</v>
      </c>
      <c r="BP7" s="39">
        <v>90.98</v>
      </c>
      <c r="BQ7" s="39">
        <v>96.24</v>
      </c>
      <c r="BR7" s="39">
        <v>112.62</v>
      </c>
      <c r="BS7" s="39">
        <v>117.03</v>
      </c>
      <c r="BT7" s="39">
        <v>128.38999999999999</v>
      </c>
      <c r="BU7" s="39">
        <v>100.82</v>
      </c>
      <c r="BV7" s="39">
        <v>101.64</v>
      </c>
      <c r="BW7" s="39">
        <v>96.77</v>
      </c>
      <c r="BX7" s="39">
        <v>95.81</v>
      </c>
      <c r="BY7" s="39">
        <v>95.26</v>
      </c>
      <c r="BZ7" s="39">
        <v>103.24</v>
      </c>
      <c r="CA7" s="39">
        <v>187.56</v>
      </c>
      <c r="CB7" s="39">
        <v>182.83</v>
      </c>
      <c r="CC7" s="39">
        <v>156.28</v>
      </c>
      <c r="CD7" s="39">
        <v>150.68</v>
      </c>
      <c r="CE7" s="39">
        <v>137.66</v>
      </c>
      <c r="CF7" s="39">
        <v>179.55</v>
      </c>
      <c r="CG7" s="39">
        <v>179.16</v>
      </c>
      <c r="CH7" s="39">
        <v>187.18</v>
      </c>
      <c r="CI7" s="39">
        <v>189.58</v>
      </c>
      <c r="CJ7" s="39">
        <v>192.82</v>
      </c>
      <c r="CK7" s="39">
        <v>168.38</v>
      </c>
      <c r="CL7" s="39">
        <v>69.069999999999993</v>
      </c>
      <c r="CM7" s="39">
        <v>69.37</v>
      </c>
      <c r="CN7" s="39">
        <v>67.81</v>
      </c>
      <c r="CO7" s="39">
        <v>64.56</v>
      </c>
      <c r="CP7" s="39">
        <v>63.93</v>
      </c>
      <c r="CQ7" s="39">
        <v>53.52</v>
      </c>
      <c r="CR7" s="39">
        <v>54.24</v>
      </c>
      <c r="CS7" s="39">
        <v>55.88</v>
      </c>
      <c r="CT7" s="39">
        <v>55.22</v>
      </c>
      <c r="CU7" s="39">
        <v>54.05</v>
      </c>
      <c r="CV7" s="39">
        <v>60</v>
      </c>
      <c r="CW7" s="39">
        <v>75.260000000000005</v>
      </c>
      <c r="CX7" s="39">
        <v>74.510000000000005</v>
      </c>
      <c r="CY7" s="39">
        <v>74.459999999999994</v>
      </c>
      <c r="CZ7" s="39">
        <v>76.58</v>
      </c>
      <c r="DA7" s="39">
        <v>76.180000000000007</v>
      </c>
      <c r="DB7" s="39">
        <v>81.459999999999994</v>
      </c>
      <c r="DC7" s="39">
        <v>81.680000000000007</v>
      </c>
      <c r="DD7" s="39">
        <v>80.989999999999995</v>
      </c>
      <c r="DE7" s="39">
        <v>80.930000000000007</v>
      </c>
      <c r="DF7" s="39">
        <v>80.510000000000005</v>
      </c>
      <c r="DG7" s="39">
        <v>89.8</v>
      </c>
      <c r="DH7" s="39">
        <v>54.39</v>
      </c>
      <c r="DI7" s="39">
        <v>57.27</v>
      </c>
      <c r="DJ7" s="39">
        <v>59.12</v>
      </c>
      <c r="DK7" s="39">
        <v>57.47</v>
      </c>
      <c r="DL7" s="39">
        <v>58.87</v>
      </c>
      <c r="DM7" s="39">
        <v>47.7</v>
      </c>
      <c r="DN7" s="39">
        <v>48.14</v>
      </c>
      <c r="DO7" s="39">
        <v>46.61</v>
      </c>
      <c r="DP7" s="39">
        <v>47.97</v>
      </c>
      <c r="DQ7" s="39">
        <v>49.12</v>
      </c>
      <c r="DR7" s="39">
        <v>49.59</v>
      </c>
      <c r="DS7" s="39">
        <v>0</v>
      </c>
      <c r="DT7" s="39">
        <v>10.43</v>
      </c>
      <c r="DU7" s="39">
        <v>22.52</v>
      </c>
      <c r="DV7" s="39">
        <v>28.68</v>
      </c>
      <c r="DW7" s="39">
        <v>46.96</v>
      </c>
      <c r="DX7" s="39">
        <v>7.26</v>
      </c>
      <c r="DY7" s="39">
        <v>11.13</v>
      </c>
      <c r="DZ7" s="39">
        <v>10.84</v>
      </c>
      <c r="EA7" s="39">
        <v>15.33</v>
      </c>
      <c r="EB7" s="39">
        <v>16.760000000000002</v>
      </c>
      <c r="EC7" s="39">
        <v>19.440000000000001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1.65</v>
      </c>
      <c r="EJ7" s="39">
        <v>0.47</v>
      </c>
      <c r="EK7" s="39">
        <v>0.39</v>
      </c>
      <c r="EL7" s="39">
        <v>0.43</v>
      </c>
      <c r="EM7" s="39">
        <v>0.42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kari51</cp:lastModifiedBy>
  <cp:lastPrinted>2021-01-22T00:52:35Z</cp:lastPrinted>
  <dcterms:created xsi:type="dcterms:W3CDTF">2020-12-04T02:10:42Z</dcterms:created>
  <dcterms:modified xsi:type="dcterms:W3CDTF">2021-01-26T23:57:44Z</dcterms:modified>
  <cp:category/>
</cp:coreProperties>
</file>