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140026\e財政第２班\22_公営企業決算\R01公営企業決算統計\12_経営比較\06_経営比較分析表\03_市町から回答\下水道\28_御浜町◎\"/>
    </mc:Choice>
  </mc:AlternateContent>
  <workbookProtection workbookAlgorithmName="SHA-512" workbookHashValue="p/ex4EldMPcomRkC4yMsQs9nuOQv33KBhd9tRE5fwMrv7N+vUd5j/YoMIldoqmv/a1uostm5PrqWQfUSEa8QTQ==" workbookSaltValue="mTUI5C9OFmOfP3Ut+Y6J+g==" workbookSpinCount="100000" lockStructure="1"/>
  <bookViews>
    <workbookView xWindow="930" yWindow="0" windowWidth="20490" windowHeight="7440"/>
  </bookViews>
  <sheets>
    <sheet name="法非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T6" i="5"/>
  <c r="S6" i="5"/>
  <c r="R6" i="5"/>
  <c r="AD10" i="4" s="1"/>
  <c r="Q6" i="5"/>
  <c r="P6" i="5"/>
  <c r="O6" i="5"/>
  <c r="N6" i="5"/>
  <c r="B10" i="4" s="1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I86" i="4"/>
  <c r="H86" i="4"/>
  <c r="E86" i="4"/>
  <c r="AT10" i="4"/>
  <c r="AL10" i="4"/>
  <c r="W10" i="4"/>
  <c r="P10" i="4"/>
  <c r="I10" i="4"/>
  <c r="BB8" i="4"/>
  <c r="AT8" i="4"/>
  <c r="AL8" i="4"/>
  <c r="P8" i="4"/>
  <c r="I8" i="4"/>
</calcChain>
</file>

<file path=xl/sharedStrings.xml><?xml version="1.0" encoding="utf-8"?>
<sst xmlns="http://schemas.openxmlformats.org/spreadsheetml/2006/main" count="236" uniqueCount="118">
  <si>
    <t>経営比較分析表（令和元年度決算）</t>
    <rPh sb="8" eb="10">
      <t>レイワ</t>
    </rPh>
    <rPh sb="10" eb="12">
      <t>ガンネン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</si>
  <si>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</si>
  <si>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</si>
  <si>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</si>
  <si>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</si>
  <si>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</si>
  <si>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</si>
  <si>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</si>
  <si>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</si>
  <si>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</si>
  <si>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</si>
  <si>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</si>
  <si>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</si>
  <si>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</si>
  <si>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</si>
  <si>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</si>
  <si>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</si>
  <si>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</si>
  <si>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</si>
  <si>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</si>
  <si>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</si>
  <si>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</si>
  <si>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</si>
  <si>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令和元年度全国平均</t>
    <rPh sb="0" eb="2">
      <t>レイワ</t>
    </rPh>
    <rPh sb="2" eb="4">
      <t>ガンネン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</si>
  <si>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</si>
  <si>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</si>
  <si>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</si>
  <si>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</si>
  <si>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</si>
  <si>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</si>
  <si>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</si>
  <si>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</si>
  <si>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</si>
  <si>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</si>
  <si>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</si>
  <si>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</si>
  <si>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</si>
  <si>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</si>
  <si>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</si>
  <si>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</si>
  <si>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</si>
  <si>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</si>
  <si>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</si>
  <si>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</si>
  <si>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</si>
  <si>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</si>
  <si>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</si>
  <si>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</si>
  <si>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</si>
  <si>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</si>
  <si>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</si>
  <si>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</si>
  <si>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</si>
  <si>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</si>
  <si>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</si>
  <si>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</si>
  <si>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</si>
  <si>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</si>
  <si>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</si>
  <si>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</si>
  <si>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</si>
  <si>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</si>
  <si>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</si>
  <si>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</si>
  <si>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</si>
  <si>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</si>
  <si>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</si>
  <si>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</si>
  <si>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</si>
  <si>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</si>
  <si>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</si>
  <si>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</si>
  <si>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</si>
  <si>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</si>
  <si>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</si>
  <si>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</si>
  <si>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</si>
  <si>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</si>
  <si>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</si>
  <si>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</si>
  <si>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</si>
  <si>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</si>
  <si>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</si>
  <si>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</si>
  <si>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</si>
  <si>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</si>
  <si>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</si>
  <si>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</si>
  <si>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</si>
  <si>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</si>
  <si>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</si>
  <si>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</si>
  <si>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</si>
  <si>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</si>
  <si>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</si>
  <si>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</si>
  <si>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</si>
  <si>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三重県　御浜町</t>
  </si>
  <si>
    <t>法非適用</t>
  </si>
  <si>
    <t>下水道事業</t>
  </si>
  <si>
    <t>特定環境保全公共下水道</t>
  </si>
  <si>
    <t>D2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</si>
  <si>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</si>
  <si>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</si>
  <si>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</si>
  <si>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</si>
  <si>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</si>
  <si>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</si>
  <si>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</si>
  <si>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</si>
  <si>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</si>
  <si>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</si>
  <si>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</si>
  <si>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</si>
  <si>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</si>
  <si>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平成１２年の供用開始から２０年を経過しているが、管渠施設の耐用年数には達していないため、当面管渠の改善は必要なしと判断する。しかし、処理場及びマンホールポンプ場の電気、機械設備については、耐用年数に達しているものもあり、ストックマネジメント計画を策定し、計画的に施設の改築更新を実施している。</t>
    <phoneticPr fontId="4"/>
  </si>
  <si>
    <t>近年、人口減少、節水型設備の普及等により流入汚水量が減少し、使用料収入は停滞している。また処理場及びマンホールポンプ場の電気、機械設備については、耐用年数に達しているものもあり、施設の更新を行うための費用が必要である。以上より、今後より一層の経費削減、料金改正の検討が必要である。</t>
    <phoneticPr fontId="4"/>
  </si>
  <si>
    <t>収益的収支比率、経費回収率ともに、１００％以下が続いている。原因として、収益は上がらないが、施設の更新費用が増加しているためである。また施設利用率も平均値以下が続いている。原因として、人口減少、節水型設備の普及等により、流入汚水量が計画値より減少しているためである。</t>
    <rPh sb="0" eb="3">
      <t>シュウエキテキ</t>
    </rPh>
    <rPh sb="3" eb="5">
      <t>シュウシ</t>
    </rPh>
    <rPh sb="5" eb="7">
      <t>ヒリツ</t>
    </rPh>
    <rPh sb="8" eb="10">
      <t>ケイヒ</t>
    </rPh>
    <rPh sb="10" eb="13">
      <t>カイシュウリツ</t>
    </rPh>
    <rPh sb="21" eb="23">
      <t>イカ</t>
    </rPh>
    <rPh sb="24" eb="25">
      <t>ツヅ</t>
    </rPh>
    <rPh sb="30" eb="32">
      <t>ゲンイン</t>
    </rPh>
    <rPh sb="36" eb="38">
      <t>シュウエキ</t>
    </rPh>
    <rPh sb="39" eb="40">
      <t>ア</t>
    </rPh>
    <rPh sb="46" eb="48">
      <t>シセツ</t>
    </rPh>
    <rPh sb="49" eb="51">
      <t>コウシン</t>
    </rPh>
    <rPh sb="51" eb="53">
      <t>ヒヨウ</t>
    </rPh>
    <rPh sb="54" eb="56">
      <t>ゾウカ</t>
    </rPh>
    <rPh sb="68" eb="70">
      <t>シセツ</t>
    </rPh>
    <rPh sb="70" eb="73">
      <t>リヨウリツ</t>
    </rPh>
    <rPh sb="74" eb="77">
      <t>ヘイキンチ</t>
    </rPh>
    <rPh sb="77" eb="79">
      <t>イカ</t>
    </rPh>
    <rPh sb="80" eb="81">
      <t>ツヅ</t>
    </rPh>
    <rPh sb="86" eb="88">
      <t>ゲンイン</t>
    </rPh>
    <rPh sb="92" eb="96">
      <t>ジンコウゲンショウ</t>
    </rPh>
    <rPh sb="97" eb="100">
      <t>セッスイガタ</t>
    </rPh>
    <rPh sb="100" eb="102">
      <t>セツビ</t>
    </rPh>
    <rPh sb="103" eb="105">
      <t>フキュウ</t>
    </rPh>
    <rPh sb="105" eb="106">
      <t>トウ</t>
    </rPh>
    <rPh sb="110" eb="112">
      <t>リュウニュウ</t>
    </rPh>
    <rPh sb="112" eb="115">
      <t>オスイリョウ</t>
    </rPh>
    <rPh sb="116" eb="119">
      <t>ケイカクチ</t>
    </rPh>
    <rPh sb="121" eb="123">
      <t>ゲンショウ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</si>
</sst>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0D-4A18-BAA9-A920FFEF5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7.0000000000000007E-2</c:v>
                </c:pt>
                <c:pt idx="1">
                  <c:v>0.09</c:v>
                </c:pt>
                <c:pt idx="2">
                  <c:v>0.09</c:v>
                </c:pt>
                <c:pt idx="3">
                  <c:v>0.13</c:v>
                </c:pt>
                <c:pt idx="4">
                  <c:v>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0D-4A18-BAA9-A920FFEF5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37.33</c:v>
                </c:pt>
                <c:pt idx="1">
                  <c:v>36.78</c:v>
                </c:pt>
                <c:pt idx="2">
                  <c:v>36.89</c:v>
                </c:pt>
                <c:pt idx="3">
                  <c:v>36.61</c:v>
                </c:pt>
                <c:pt idx="4">
                  <c:v>35.5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AA-43B8-A839-31C51F582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41.35</c:v>
                </c:pt>
                <c:pt idx="1">
                  <c:v>42.9</c:v>
                </c:pt>
                <c:pt idx="2">
                  <c:v>43.36</c:v>
                </c:pt>
                <c:pt idx="3">
                  <c:v>42.56</c:v>
                </c:pt>
                <c:pt idx="4">
                  <c:v>42.47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AA-43B8-A839-31C51F582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79.95</c:v>
                </c:pt>
                <c:pt idx="1">
                  <c:v>83.86</c:v>
                </c:pt>
                <c:pt idx="2">
                  <c:v>85.6</c:v>
                </c:pt>
                <c:pt idx="3">
                  <c:v>87.9</c:v>
                </c:pt>
                <c:pt idx="4">
                  <c:v>90.22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6A-43B8-A2FF-DB55EAA9C8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82.9</c:v>
                </c:pt>
                <c:pt idx="1">
                  <c:v>83.5</c:v>
                </c:pt>
                <c:pt idx="2">
                  <c:v>83.06</c:v>
                </c:pt>
                <c:pt idx="3">
                  <c:v>83.32</c:v>
                </c:pt>
                <c:pt idx="4">
                  <c:v>83.75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6A-43B8-A2FF-DB55EAA9C8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93.44</c:v>
                </c:pt>
                <c:pt idx="1">
                  <c:v>97.02</c:v>
                </c:pt>
                <c:pt idx="2">
                  <c:v>113.06</c:v>
                </c:pt>
                <c:pt idx="3">
                  <c:v>94.77</c:v>
                </c:pt>
                <c:pt idx="4">
                  <c:v>94.26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7B-43F7-BBD3-4A9AEED891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7B-43F7-BBD3-4A9AEED891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12-4D0E-896A-31A12C2C0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12-4D0E-896A-31A12C2C0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58-49F6-97D0-DDD7A3311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58-49F6-97D0-DDD7A3311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57-4818-87A3-66E67E766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57-4818-87A3-66E67E766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63-4237-B638-E42F4862AE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63-4237-B638-E42F4862AE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105.79</c:v>
                </c:pt>
                <c:pt idx="1">
                  <c:v>52.82</c:v>
                </c:pt>
                <c:pt idx="2">
                  <c:v>15.9</c:v>
                </c:pt>
                <c:pt idx="3">
                  <c:v>102.24</c:v>
                </c:pt>
                <c:pt idx="4">
                  <c:v>30.07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E7-46DC-A765-487EC3A35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1434.89</c:v>
                </c:pt>
                <c:pt idx="1">
                  <c:v>1298.9100000000001</c:v>
                </c:pt>
                <c:pt idx="2">
                  <c:v>1243.71</c:v>
                </c:pt>
                <c:pt idx="3">
                  <c:v>1194.1500000000001</c:v>
                </c:pt>
                <c:pt idx="4">
                  <c:v>1206.79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E7-46DC-A765-487EC3A35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74.19</c:v>
                </c:pt>
                <c:pt idx="1">
                  <c:v>89.24</c:v>
                </c:pt>
                <c:pt idx="2">
                  <c:v>92.98</c:v>
                </c:pt>
                <c:pt idx="3">
                  <c:v>61.67</c:v>
                </c:pt>
                <c:pt idx="4">
                  <c:v>79.17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45-49DB-A2FA-2BC7F83828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66.22</c:v>
                </c:pt>
                <c:pt idx="1">
                  <c:v>69.87</c:v>
                </c:pt>
                <c:pt idx="2">
                  <c:v>74.3</c:v>
                </c:pt>
                <c:pt idx="3">
                  <c:v>72.260000000000005</c:v>
                </c:pt>
                <c:pt idx="4">
                  <c:v>71.84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45-49DB-A2FA-2BC7F83828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221.25</c:v>
                </c:pt>
                <c:pt idx="1">
                  <c:v>184.38</c:v>
                </c:pt>
                <c:pt idx="2">
                  <c:v>176.5</c:v>
                </c:pt>
                <c:pt idx="3">
                  <c:v>268.24</c:v>
                </c:pt>
                <c:pt idx="4">
                  <c:v>210.09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AB-4EFB-A322-43C28D1A80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246.72</c:v>
                </c:pt>
                <c:pt idx="1">
                  <c:v>234.96</c:v>
                </c:pt>
                <c:pt idx="2">
                  <c:v>221.81</c:v>
                </c:pt>
                <c:pt idx="3">
                  <c:v>230.02</c:v>
                </c:pt>
                <c:pt idx="4">
                  <c:v>228.47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AB-4EFB-A322-43C28D1A80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【1,218.70】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【84.20】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AG19" zoomScaleNormal="100" workbookViewId="0">
      <selection activeCell="BL45" sqref="BL45:BZ46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</row>
    <row r="3" spans="1:78" ht="9.75" customHeight="1" x14ac:dyDescent="0.15">
      <c r="A3" s="2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</row>
    <row r="4" spans="1:78" ht="9.75" customHeight="1" x14ac:dyDescent="0.15">
      <c r="A4" s="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4" t="str">
        <f>データ!H6</f>
        <v>三重県　御浜町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5" t="s">
        <v>1</v>
      </c>
      <c r="C7" s="45"/>
      <c r="D7" s="45"/>
      <c r="E7" s="45"/>
      <c r="F7" s="45"/>
      <c r="G7" s="45"/>
      <c r="H7" s="45"/>
      <c r="I7" s="45" t="s">
        <v>2</v>
      </c>
      <c r="J7" s="45"/>
      <c r="K7" s="45"/>
      <c r="L7" s="45"/>
      <c r="M7" s="45"/>
      <c r="N7" s="45"/>
      <c r="O7" s="45"/>
      <c r="P7" s="45" t="s">
        <v>3</v>
      </c>
      <c r="Q7" s="45"/>
      <c r="R7" s="45"/>
      <c r="S7" s="45"/>
      <c r="T7" s="45"/>
      <c r="U7" s="45"/>
      <c r="V7" s="45"/>
      <c r="W7" s="45" t="s">
        <v>4</v>
      </c>
      <c r="X7" s="45"/>
      <c r="Y7" s="45"/>
      <c r="Z7" s="45"/>
      <c r="AA7" s="45"/>
      <c r="AB7" s="45"/>
      <c r="AC7" s="45"/>
      <c r="AD7" s="45" t="s">
        <v>5</v>
      </c>
      <c r="AE7" s="45"/>
      <c r="AF7" s="45"/>
      <c r="AG7" s="45"/>
      <c r="AH7" s="45"/>
      <c r="AI7" s="45"/>
      <c r="AJ7" s="45"/>
      <c r="AK7" s="3"/>
      <c r="AL7" s="45" t="s">
        <v>6</v>
      </c>
      <c r="AM7" s="45"/>
      <c r="AN7" s="45"/>
      <c r="AO7" s="45"/>
      <c r="AP7" s="45"/>
      <c r="AQ7" s="45"/>
      <c r="AR7" s="45"/>
      <c r="AS7" s="45"/>
      <c r="AT7" s="45" t="s">
        <v>7</v>
      </c>
      <c r="AU7" s="45"/>
      <c r="AV7" s="45"/>
      <c r="AW7" s="45"/>
      <c r="AX7" s="45"/>
      <c r="AY7" s="45"/>
      <c r="AZ7" s="45"/>
      <c r="BA7" s="45"/>
      <c r="BB7" s="45" t="s">
        <v>8</v>
      </c>
      <c r="BC7" s="45"/>
      <c r="BD7" s="45"/>
      <c r="BE7" s="45"/>
      <c r="BF7" s="45"/>
      <c r="BG7" s="45"/>
      <c r="BH7" s="45"/>
      <c r="BI7" s="45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49" t="str">
        <f>データ!I6</f>
        <v>法非適用</v>
      </c>
      <c r="C8" s="49"/>
      <c r="D8" s="49"/>
      <c r="E8" s="49"/>
      <c r="F8" s="49"/>
      <c r="G8" s="49"/>
      <c r="H8" s="49"/>
      <c r="I8" s="49" t="str">
        <f>データ!J6</f>
        <v>下水道事業</v>
      </c>
      <c r="J8" s="49"/>
      <c r="K8" s="49"/>
      <c r="L8" s="49"/>
      <c r="M8" s="49"/>
      <c r="N8" s="49"/>
      <c r="O8" s="49"/>
      <c r="P8" s="49" t="str">
        <f>データ!K6</f>
        <v>特定環境保全公共下水道</v>
      </c>
      <c r="Q8" s="49"/>
      <c r="R8" s="49"/>
      <c r="S8" s="49"/>
      <c r="T8" s="49"/>
      <c r="U8" s="49"/>
      <c r="V8" s="49"/>
      <c r="W8" s="49" t="str">
        <f>データ!L6</f>
        <v>D2</v>
      </c>
      <c r="X8" s="49"/>
      <c r="Y8" s="49"/>
      <c r="Z8" s="49"/>
      <c r="AA8" s="49"/>
      <c r="AB8" s="49"/>
      <c r="AC8" s="49"/>
      <c r="AD8" s="50" t="str">
        <f>データ!$M$6</f>
        <v>非設置</v>
      </c>
      <c r="AE8" s="50"/>
      <c r="AF8" s="50"/>
      <c r="AG8" s="50"/>
      <c r="AH8" s="50"/>
      <c r="AI8" s="50"/>
      <c r="AJ8" s="50"/>
      <c r="AK8" s="3"/>
      <c r="AL8" s="51">
        <f>データ!S6</f>
        <v>8487</v>
      </c>
      <c r="AM8" s="51"/>
      <c r="AN8" s="51"/>
      <c r="AO8" s="51"/>
      <c r="AP8" s="51"/>
      <c r="AQ8" s="51"/>
      <c r="AR8" s="51"/>
      <c r="AS8" s="51"/>
      <c r="AT8" s="46">
        <f>データ!T6</f>
        <v>88.13</v>
      </c>
      <c r="AU8" s="46"/>
      <c r="AV8" s="46"/>
      <c r="AW8" s="46"/>
      <c r="AX8" s="46"/>
      <c r="AY8" s="46"/>
      <c r="AZ8" s="46"/>
      <c r="BA8" s="46"/>
      <c r="BB8" s="46">
        <f>データ!U6</f>
        <v>96.3</v>
      </c>
      <c r="BC8" s="46"/>
      <c r="BD8" s="46"/>
      <c r="BE8" s="46"/>
      <c r="BF8" s="46"/>
      <c r="BG8" s="46"/>
      <c r="BH8" s="46"/>
      <c r="BI8" s="46"/>
      <c r="BJ8" s="3"/>
      <c r="BK8" s="3"/>
      <c r="BL8" s="47" t="s">
        <v>10</v>
      </c>
      <c r="BM8" s="48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45" t="s">
        <v>12</v>
      </c>
      <c r="C9" s="45"/>
      <c r="D9" s="45"/>
      <c r="E9" s="45"/>
      <c r="F9" s="45"/>
      <c r="G9" s="45"/>
      <c r="H9" s="45"/>
      <c r="I9" s="45" t="s">
        <v>13</v>
      </c>
      <c r="J9" s="45"/>
      <c r="K9" s="45"/>
      <c r="L9" s="45"/>
      <c r="M9" s="45"/>
      <c r="N9" s="45"/>
      <c r="O9" s="45"/>
      <c r="P9" s="45" t="s">
        <v>14</v>
      </c>
      <c r="Q9" s="45"/>
      <c r="R9" s="45"/>
      <c r="S9" s="45"/>
      <c r="T9" s="45"/>
      <c r="U9" s="45"/>
      <c r="V9" s="45"/>
      <c r="W9" s="45" t="s">
        <v>15</v>
      </c>
      <c r="X9" s="45"/>
      <c r="Y9" s="45"/>
      <c r="Z9" s="45"/>
      <c r="AA9" s="45"/>
      <c r="AB9" s="45"/>
      <c r="AC9" s="45"/>
      <c r="AD9" s="45" t="s">
        <v>16</v>
      </c>
      <c r="AE9" s="45"/>
      <c r="AF9" s="45"/>
      <c r="AG9" s="45"/>
      <c r="AH9" s="45"/>
      <c r="AI9" s="45"/>
      <c r="AJ9" s="45"/>
      <c r="AK9" s="3"/>
      <c r="AL9" s="45" t="s">
        <v>17</v>
      </c>
      <c r="AM9" s="45"/>
      <c r="AN9" s="45"/>
      <c r="AO9" s="45"/>
      <c r="AP9" s="45"/>
      <c r="AQ9" s="45"/>
      <c r="AR9" s="45"/>
      <c r="AS9" s="45"/>
      <c r="AT9" s="45" t="s">
        <v>18</v>
      </c>
      <c r="AU9" s="45"/>
      <c r="AV9" s="45"/>
      <c r="AW9" s="45"/>
      <c r="AX9" s="45"/>
      <c r="AY9" s="45"/>
      <c r="AZ9" s="45"/>
      <c r="BA9" s="45"/>
      <c r="BB9" s="45" t="s">
        <v>19</v>
      </c>
      <c r="BC9" s="45"/>
      <c r="BD9" s="45"/>
      <c r="BE9" s="45"/>
      <c r="BF9" s="45"/>
      <c r="BG9" s="45"/>
      <c r="BH9" s="45"/>
      <c r="BI9" s="45"/>
      <c r="BJ9" s="3"/>
      <c r="BK9" s="3"/>
      <c r="BL9" s="52" t="s">
        <v>20</v>
      </c>
      <c r="BM9" s="53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46" t="str">
        <f>データ!N6</f>
        <v>-</v>
      </c>
      <c r="C10" s="46"/>
      <c r="D10" s="46"/>
      <c r="E10" s="46"/>
      <c r="F10" s="46"/>
      <c r="G10" s="46"/>
      <c r="H10" s="46"/>
      <c r="I10" s="46" t="str">
        <f>データ!O6</f>
        <v>該当数値なし</v>
      </c>
      <c r="J10" s="46"/>
      <c r="K10" s="46"/>
      <c r="L10" s="46"/>
      <c r="M10" s="46"/>
      <c r="N10" s="46"/>
      <c r="O10" s="46"/>
      <c r="P10" s="46">
        <f>データ!P6</f>
        <v>26.5</v>
      </c>
      <c r="Q10" s="46"/>
      <c r="R10" s="46"/>
      <c r="S10" s="46"/>
      <c r="T10" s="46"/>
      <c r="U10" s="46"/>
      <c r="V10" s="46"/>
      <c r="W10" s="46">
        <f>データ!Q6</f>
        <v>109.23</v>
      </c>
      <c r="X10" s="46"/>
      <c r="Y10" s="46"/>
      <c r="Z10" s="46"/>
      <c r="AA10" s="46"/>
      <c r="AB10" s="46"/>
      <c r="AC10" s="46"/>
      <c r="AD10" s="51">
        <f>データ!R6</f>
        <v>2970</v>
      </c>
      <c r="AE10" s="51"/>
      <c r="AF10" s="51"/>
      <c r="AG10" s="51"/>
      <c r="AH10" s="51"/>
      <c r="AI10" s="51"/>
      <c r="AJ10" s="51"/>
      <c r="AK10" s="2"/>
      <c r="AL10" s="51">
        <f>データ!V6</f>
        <v>2229</v>
      </c>
      <c r="AM10" s="51"/>
      <c r="AN10" s="51"/>
      <c r="AO10" s="51"/>
      <c r="AP10" s="51"/>
      <c r="AQ10" s="51"/>
      <c r="AR10" s="51"/>
      <c r="AS10" s="51"/>
      <c r="AT10" s="46">
        <f>データ!W6</f>
        <v>0.79</v>
      </c>
      <c r="AU10" s="46"/>
      <c r="AV10" s="46"/>
      <c r="AW10" s="46"/>
      <c r="AX10" s="46"/>
      <c r="AY10" s="46"/>
      <c r="AZ10" s="46"/>
      <c r="BA10" s="46"/>
      <c r="BB10" s="46">
        <f>データ!X6</f>
        <v>2821.52</v>
      </c>
      <c r="BC10" s="46"/>
      <c r="BD10" s="46"/>
      <c r="BE10" s="46"/>
      <c r="BF10" s="46"/>
      <c r="BG10" s="46"/>
      <c r="BH10" s="46"/>
      <c r="BI10" s="46"/>
      <c r="BJ10" s="2"/>
      <c r="BK10" s="2"/>
      <c r="BL10" s="69" t="s">
        <v>22</v>
      </c>
      <c r="BM10" s="70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71" t="s">
        <v>24</v>
      </c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</row>
    <row r="14" spans="1:78" ht="13.5" customHeight="1" x14ac:dyDescent="0.15">
      <c r="A14" s="2"/>
      <c r="B14" s="73" t="s">
        <v>25</v>
      </c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5"/>
      <c r="BK14" s="2"/>
      <c r="BL14" s="63" t="s">
        <v>26</v>
      </c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5"/>
    </row>
    <row r="15" spans="1:78" ht="13.5" customHeight="1" x14ac:dyDescent="0.15">
      <c r="A15" s="2"/>
      <c r="B15" s="60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2"/>
      <c r="BK15" s="2"/>
      <c r="BL15" s="66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8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54" t="s">
        <v>117</v>
      </c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6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54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6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54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6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54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6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54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6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54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6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54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6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54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6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54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6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54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6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54"/>
      <c r="BM26" s="55"/>
      <c r="BN26" s="55"/>
      <c r="BO26" s="55"/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6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54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6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54"/>
      <c r="BM28" s="55"/>
      <c r="BN28" s="55"/>
      <c r="BO28" s="55"/>
      <c r="BP28" s="55"/>
      <c r="BQ28" s="55"/>
      <c r="BR28" s="55"/>
      <c r="BS28" s="55"/>
      <c r="BT28" s="55"/>
      <c r="BU28" s="55"/>
      <c r="BV28" s="55"/>
      <c r="BW28" s="55"/>
      <c r="BX28" s="55"/>
      <c r="BY28" s="55"/>
      <c r="BZ28" s="56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54"/>
      <c r="BM29" s="55"/>
      <c r="BN29" s="55"/>
      <c r="BO29" s="55"/>
      <c r="BP29" s="55"/>
      <c r="BQ29" s="55"/>
      <c r="BR29" s="55"/>
      <c r="BS29" s="55"/>
      <c r="BT29" s="55"/>
      <c r="BU29" s="55"/>
      <c r="BV29" s="55"/>
      <c r="BW29" s="55"/>
      <c r="BX29" s="55"/>
      <c r="BY29" s="55"/>
      <c r="BZ29" s="56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54"/>
      <c r="BM30" s="55"/>
      <c r="BN30" s="55"/>
      <c r="BO30" s="55"/>
      <c r="BP30" s="55"/>
      <c r="BQ30" s="55"/>
      <c r="BR30" s="55"/>
      <c r="BS30" s="55"/>
      <c r="BT30" s="55"/>
      <c r="BU30" s="55"/>
      <c r="BV30" s="55"/>
      <c r="BW30" s="55"/>
      <c r="BX30" s="55"/>
      <c r="BY30" s="55"/>
      <c r="BZ30" s="56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54"/>
      <c r="BM31" s="55"/>
      <c r="BN31" s="55"/>
      <c r="BO31" s="55"/>
      <c r="BP31" s="55"/>
      <c r="BQ31" s="55"/>
      <c r="BR31" s="55"/>
      <c r="BS31" s="55"/>
      <c r="BT31" s="55"/>
      <c r="BU31" s="55"/>
      <c r="BV31" s="55"/>
      <c r="BW31" s="55"/>
      <c r="BX31" s="55"/>
      <c r="BY31" s="55"/>
      <c r="BZ31" s="56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54"/>
      <c r="BM32" s="55"/>
      <c r="BN32" s="55"/>
      <c r="BO32" s="55"/>
      <c r="BP32" s="55"/>
      <c r="BQ32" s="55"/>
      <c r="BR32" s="55"/>
      <c r="BS32" s="55"/>
      <c r="BT32" s="55"/>
      <c r="BU32" s="55"/>
      <c r="BV32" s="55"/>
      <c r="BW32" s="55"/>
      <c r="BX32" s="55"/>
      <c r="BY32" s="55"/>
      <c r="BZ32" s="56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54"/>
      <c r="BM33" s="55"/>
      <c r="BN33" s="55"/>
      <c r="BO33" s="55"/>
      <c r="BP33" s="55"/>
      <c r="BQ33" s="55"/>
      <c r="BR33" s="55"/>
      <c r="BS33" s="55"/>
      <c r="BT33" s="55"/>
      <c r="BU33" s="55"/>
      <c r="BV33" s="55"/>
      <c r="BW33" s="55"/>
      <c r="BX33" s="55"/>
      <c r="BY33" s="55"/>
      <c r="BZ33" s="56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54"/>
      <c r="BM34" s="55"/>
      <c r="BN34" s="55"/>
      <c r="BO34" s="55"/>
      <c r="BP34" s="55"/>
      <c r="BQ34" s="55"/>
      <c r="BR34" s="55"/>
      <c r="BS34" s="55"/>
      <c r="BT34" s="55"/>
      <c r="BU34" s="55"/>
      <c r="BV34" s="55"/>
      <c r="BW34" s="55"/>
      <c r="BX34" s="55"/>
      <c r="BY34" s="55"/>
      <c r="BZ34" s="56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54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6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54"/>
      <c r="BM36" s="55"/>
      <c r="BN36" s="55"/>
      <c r="BO36" s="55"/>
      <c r="BP36" s="55"/>
      <c r="BQ36" s="55"/>
      <c r="BR36" s="55"/>
      <c r="BS36" s="55"/>
      <c r="BT36" s="55"/>
      <c r="BU36" s="55"/>
      <c r="BV36" s="55"/>
      <c r="BW36" s="55"/>
      <c r="BX36" s="55"/>
      <c r="BY36" s="55"/>
      <c r="BZ36" s="56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54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6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54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6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54"/>
      <c r="BM39" s="55"/>
      <c r="BN39" s="55"/>
      <c r="BO39" s="55"/>
      <c r="BP39" s="55"/>
      <c r="BQ39" s="55"/>
      <c r="BR39" s="55"/>
      <c r="BS39" s="55"/>
      <c r="BT39" s="55"/>
      <c r="BU39" s="55"/>
      <c r="BV39" s="55"/>
      <c r="BW39" s="55"/>
      <c r="BX39" s="55"/>
      <c r="BY39" s="55"/>
      <c r="BZ39" s="56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54"/>
      <c r="BM40" s="55"/>
      <c r="BN40" s="55"/>
      <c r="BO40" s="55"/>
      <c r="BP40" s="55"/>
      <c r="BQ40" s="55"/>
      <c r="BR40" s="55"/>
      <c r="BS40" s="55"/>
      <c r="BT40" s="55"/>
      <c r="BU40" s="55"/>
      <c r="BV40" s="55"/>
      <c r="BW40" s="55"/>
      <c r="BX40" s="55"/>
      <c r="BY40" s="55"/>
      <c r="BZ40" s="56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54"/>
      <c r="BM41" s="55"/>
      <c r="BN41" s="55"/>
      <c r="BO41" s="55"/>
      <c r="BP41" s="55"/>
      <c r="BQ41" s="55"/>
      <c r="BR41" s="55"/>
      <c r="BS41" s="55"/>
      <c r="BT41" s="55"/>
      <c r="BU41" s="55"/>
      <c r="BV41" s="55"/>
      <c r="BW41" s="55"/>
      <c r="BX41" s="55"/>
      <c r="BY41" s="55"/>
      <c r="BZ41" s="56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54"/>
      <c r="BM42" s="55"/>
      <c r="BN42" s="55"/>
      <c r="BO42" s="55"/>
      <c r="BP42" s="55"/>
      <c r="BQ42" s="55"/>
      <c r="BR42" s="55"/>
      <c r="BS42" s="55"/>
      <c r="BT42" s="55"/>
      <c r="BU42" s="55"/>
      <c r="BV42" s="55"/>
      <c r="BW42" s="55"/>
      <c r="BX42" s="55"/>
      <c r="BY42" s="55"/>
      <c r="BZ42" s="56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54"/>
      <c r="BM43" s="55"/>
      <c r="BN43" s="55"/>
      <c r="BO43" s="55"/>
      <c r="BP43" s="55"/>
      <c r="BQ43" s="55"/>
      <c r="BR43" s="55"/>
      <c r="BS43" s="55"/>
      <c r="BT43" s="55"/>
      <c r="BU43" s="55"/>
      <c r="BV43" s="55"/>
      <c r="BW43" s="55"/>
      <c r="BX43" s="55"/>
      <c r="BY43" s="55"/>
      <c r="BZ43" s="56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7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9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3" t="s">
        <v>27</v>
      </c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5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6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8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4" t="s">
        <v>115</v>
      </c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6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4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6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4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6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4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6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4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6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4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6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4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6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4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6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4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6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54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6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54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6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54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6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54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6"/>
    </row>
    <row r="60" spans="1:78" ht="13.5" customHeight="1" x14ac:dyDescent="0.15">
      <c r="A60" s="2"/>
      <c r="B60" s="60" t="s">
        <v>28</v>
      </c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2"/>
      <c r="BK60" s="2"/>
      <c r="BL60" s="54"/>
      <c r="BM60" s="55"/>
      <c r="BN60" s="55"/>
      <c r="BO60" s="55"/>
      <c r="BP60" s="55"/>
      <c r="BQ60" s="55"/>
      <c r="BR60" s="55"/>
      <c r="BS60" s="55"/>
      <c r="BT60" s="55"/>
      <c r="BU60" s="55"/>
      <c r="BV60" s="55"/>
      <c r="BW60" s="55"/>
      <c r="BX60" s="55"/>
      <c r="BY60" s="55"/>
      <c r="BZ60" s="56"/>
    </row>
    <row r="61" spans="1:78" ht="13.5" customHeight="1" x14ac:dyDescent="0.15">
      <c r="A61" s="2"/>
      <c r="B61" s="60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2"/>
      <c r="BK61" s="2"/>
      <c r="BL61" s="54"/>
      <c r="BM61" s="55"/>
      <c r="BN61" s="55"/>
      <c r="BO61" s="55"/>
      <c r="BP61" s="55"/>
      <c r="BQ61" s="55"/>
      <c r="BR61" s="55"/>
      <c r="BS61" s="55"/>
      <c r="BT61" s="55"/>
      <c r="BU61" s="55"/>
      <c r="BV61" s="55"/>
      <c r="BW61" s="55"/>
      <c r="BX61" s="55"/>
      <c r="BY61" s="55"/>
      <c r="BZ61" s="56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4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6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7"/>
      <c r="BM63" s="58"/>
      <c r="BN63" s="58"/>
      <c r="BO63" s="58"/>
      <c r="BP63" s="58"/>
      <c r="BQ63" s="58"/>
      <c r="BR63" s="58"/>
      <c r="BS63" s="58"/>
      <c r="BT63" s="58"/>
      <c r="BU63" s="58"/>
      <c r="BV63" s="58"/>
      <c r="BW63" s="58"/>
      <c r="BX63" s="58"/>
      <c r="BY63" s="58"/>
      <c r="BZ63" s="59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3" t="s">
        <v>29</v>
      </c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5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6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8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54" t="s">
        <v>116</v>
      </c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6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54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6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54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6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54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6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54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6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54"/>
      <c r="BM71" s="55"/>
      <c r="BN71" s="55"/>
      <c r="BO71" s="55"/>
      <c r="BP71" s="55"/>
      <c r="BQ71" s="55"/>
      <c r="BR71" s="55"/>
      <c r="BS71" s="55"/>
      <c r="BT71" s="55"/>
      <c r="BU71" s="55"/>
      <c r="BV71" s="55"/>
      <c r="BW71" s="55"/>
      <c r="BX71" s="55"/>
      <c r="BY71" s="55"/>
      <c r="BZ71" s="56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54"/>
      <c r="BM72" s="55"/>
      <c r="BN72" s="55"/>
      <c r="BO72" s="55"/>
      <c r="BP72" s="55"/>
      <c r="BQ72" s="55"/>
      <c r="BR72" s="55"/>
      <c r="BS72" s="55"/>
      <c r="BT72" s="55"/>
      <c r="BU72" s="55"/>
      <c r="BV72" s="55"/>
      <c r="BW72" s="55"/>
      <c r="BX72" s="55"/>
      <c r="BY72" s="55"/>
      <c r="BZ72" s="56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54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6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54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6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54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6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54"/>
      <c r="BM76" s="55"/>
      <c r="BN76" s="55"/>
      <c r="BO76" s="55"/>
      <c r="BP76" s="55"/>
      <c r="BQ76" s="55"/>
      <c r="BR76" s="55"/>
      <c r="BS76" s="55"/>
      <c r="BT76" s="55"/>
      <c r="BU76" s="55"/>
      <c r="BV76" s="55"/>
      <c r="BW76" s="55"/>
      <c r="BX76" s="55"/>
      <c r="BY76" s="55"/>
      <c r="BZ76" s="56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54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6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54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6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54"/>
      <c r="BM79" s="55"/>
      <c r="BN79" s="55"/>
      <c r="BO79" s="55"/>
      <c r="BP79" s="55"/>
      <c r="BQ79" s="55"/>
      <c r="BR79" s="55"/>
      <c r="BS79" s="55"/>
      <c r="BT79" s="55"/>
      <c r="BU79" s="55"/>
      <c r="BV79" s="55"/>
      <c r="BW79" s="55"/>
      <c r="BX79" s="55"/>
      <c r="BY79" s="55"/>
      <c r="BZ79" s="56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54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6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54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6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7"/>
      <c r="BM82" s="58"/>
      <c r="BN82" s="58"/>
      <c r="BO82" s="58"/>
      <c r="BP82" s="58"/>
      <c r="BQ82" s="58"/>
      <c r="BR82" s="58"/>
      <c r="BS82" s="58"/>
      <c r="BT82" s="58"/>
      <c r="BU82" s="58"/>
      <c r="BV82" s="58"/>
      <c r="BW82" s="58"/>
      <c r="BX82" s="58"/>
      <c r="BY82" s="58"/>
      <c r="BZ82" s="59"/>
    </row>
    <row r="83" spans="1:78" x14ac:dyDescent="0.15">
      <c r="C83" s="2" t="s">
        <v>30</v>
      </c>
    </row>
    <row r="84" spans="1:78" x14ac:dyDescent="0.15">
      <c r="C84" s="2"/>
    </row>
    <row r="85" spans="1:78" hidden="1" x14ac:dyDescent="0.15">
      <c r="B85" s="26" t="s">
        <v>31</v>
      </c>
      <c r="C85" s="26"/>
      <c r="D85" s="26"/>
      <c r="E85" s="26" t="s">
        <v>32</v>
      </c>
      <c r="F85" s="26" t="s">
        <v>33</v>
      </c>
      <c r="G85" s="26" t="s">
        <v>34</v>
      </c>
      <c r="H85" s="26" t="s">
        <v>35</v>
      </c>
      <c r="I85" s="26" t="s">
        <v>36</v>
      </c>
      <c r="J85" s="26" t="s">
        <v>37</v>
      </c>
      <c r="K85" s="26" t="s">
        <v>38</v>
      </c>
      <c r="L85" s="26" t="s">
        <v>39</v>
      </c>
      <c r="M85" s="26" t="s">
        <v>40</v>
      </c>
      <c r="N85" s="26" t="s">
        <v>41</v>
      </c>
      <c r="O85" s="26" t="s">
        <v>42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43</v>
      </c>
      <c r="G86" s="26" t="s">
        <v>43</v>
      </c>
      <c r="H86" s="26" t="str">
        <f>データ!BP6</f>
        <v>【1,218.70】</v>
      </c>
      <c r="I86" s="26" t="str">
        <f>データ!CA6</f>
        <v>【74.17】</v>
      </c>
      <c r="J86" s="26" t="str">
        <f>データ!CL6</f>
        <v>【218.56】</v>
      </c>
      <c r="K86" s="26" t="str">
        <f>データ!CW6</f>
        <v>【42.86】</v>
      </c>
      <c r="L86" s="26" t="str">
        <f>データ!DH6</f>
        <v>【84.20】</v>
      </c>
      <c r="M86" s="26" t="s">
        <v>43</v>
      </c>
      <c r="N86" s="26" t="s">
        <v>43</v>
      </c>
      <c r="O86" s="26" t="str">
        <f>データ!EO6</f>
        <v>【0.28】</v>
      </c>
    </row>
  </sheetData>
  <sheetProtection algorithmName="SHA-512" hashValue="V6uHSQXOTq2nHL8ANStrM6gUNdm7MmC8XEy59szMtcwSMsDH2q8P6N20WI5ASqhYnoaQ6FQoV0wBKXeZ1uOKIA==" saltValue="vbdvx03yxfCI4j7UKA++Bw==" spinCount="100000" sheet="1" objects="1" scenarios="1" formatCells="0" formatColumns="0" formatRows="0"/>
  <mergeCells count="46"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44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45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46</v>
      </c>
      <c r="B3" s="29" t="s">
        <v>47</v>
      </c>
      <c r="C3" s="29" t="s">
        <v>48</v>
      </c>
      <c r="D3" s="29" t="s">
        <v>49</v>
      </c>
      <c r="E3" s="29" t="s">
        <v>50</v>
      </c>
      <c r="F3" s="29" t="s">
        <v>51</v>
      </c>
      <c r="G3" s="29" t="s">
        <v>52</v>
      </c>
      <c r="H3" s="77" t="s">
        <v>53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54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55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 x14ac:dyDescent="0.15">
      <c r="A4" s="28" t="s">
        <v>56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57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58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59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60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61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62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63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64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65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66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67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 x14ac:dyDescent="0.15">
      <c r="A5" s="28" t="s">
        <v>68</v>
      </c>
      <c r="B5" s="31"/>
      <c r="C5" s="31"/>
      <c r="D5" s="31"/>
      <c r="E5" s="31"/>
      <c r="F5" s="31"/>
      <c r="G5" s="31"/>
      <c r="H5" s="32" t="s">
        <v>69</v>
      </c>
      <c r="I5" s="32" t="s">
        <v>70</v>
      </c>
      <c r="J5" s="32" t="s">
        <v>71</v>
      </c>
      <c r="K5" s="32" t="s">
        <v>72</v>
      </c>
      <c r="L5" s="32" t="s">
        <v>73</v>
      </c>
      <c r="M5" s="32" t="s">
        <v>5</v>
      </c>
      <c r="N5" s="32" t="s">
        <v>74</v>
      </c>
      <c r="O5" s="32" t="s">
        <v>75</v>
      </c>
      <c r="P5" s="32" t="s">
        <v>76</v>
      </c>
      <c r="Q5" s="32" t="s">
        <v>77</v>
      </c>
      <c r="R5" s="32" t="s">
        <v>78</v>
      </c>
      <c r="S5" s="32" t="s">
        <v>79</v>
      </c>
      <c r="T5" s="32" t="s">
        <v>80</v>
      </c>
      <c r="U5" s="32" t="s">
        <v>81</v>
      </c>
      <c r="V5" s="32" t="s">
        <v>82</v>
      </c>
      <c r="W5" s="32" t="s">
        <v>83</v>
      </c>
      <c r="X5" s="32" t="s">
        <v>84</v>
      </c>
      <c r="Y5" s="32" t="s">
        <v>85</v>
      </c>
      <c r="Z5" s="32" t="s">
        <v>86</v>
      </c>
      <c r="AA5" s="32" t="s">
        <v>87</v>
      </c>
      <c r="AB5" s="32" t="s">
        <v>88</v>
      </c>
      <c r="AC5" s="32" t="s">
        <v>89</v>
      </c>
      <c r="AD5" s="32" t="s">
        <v>90</v>
      </c>
      <c r="AE5" s="32" t="s">
        <v>91</v>
      </c>
      <c r="AF5" s="32" t="s">
        <v>92</v>
      </c>
      <c r="AG5" s="32" t="s">
        <v>93</v>
      </c>
      <c r="AH5" s="32" t="s">
        <v>94</v>
      </c>
      <c r="AI5" s="32" t="s">
        <v>31</v>
      </c>
      <c r="AJ5" s="32" t="s">
        <v>85</v>
      </c>
      <c r="AK5" s="32" t="s">
        <v>86</v>
      </c>
      <c r="AL5" s="32" t="s">
        <v>87</v>
      </c>
      <c r="AM5" s="32" t="s">
        <v>88</v>
      </c>
      <c r="AN5" s="32" t="s">
        <v>89</v>
      </c>
      <c r="AO5" s="32" t="s">
        <v>90</v>
      </c>
      <c r="AP5" s="32" t="s">
        <v>91</v>
      </c>
      <c r="AQ5" s="32" t="s">
        <v>92</v>
      </c>
      <c r="AR5" s="32" t="s">
        <v>93</v>
      </c>
      <c r="AS5" s="32" t="s">
        <v>94</v>
      </c>
      <c r="AT5" s="32" t="s">
        <v>95</v>
      </c>
      <c r="AU5" s="32" t="s">
        <v>85</v>
      </c>
      <c r="AV5" s="32" t="s">
        <v>86</v>
      </c>
      <c r="AW5" s="32" t="s">
        <v>87</v>
      </c>
      <c r="AX5" s="32" t="s">
        <v>88</v>
      </c>
      <c r="AY5" s="32" t="s">
        <v>89</v>
      </c>
      <c r="AZ5" s="32" t="s">
        <v>90</v>
      </c>
      <c r="BA5" s="32" t="s">
        <v>91</v>
      </c>
      <c r="BB5" s="32" t="s">
        <v>92</v>
      </c>
      <c r="BC5" s="32" t="s">
        <v>93</v>
      </c>
      <c r="BD5" s="32" t="s">
        <v>94</v>
      </c>
      <c r="BE5" s="32" t="s">
        <v>95</v>
      </c>
      <c r="BF5" s="32" t="s">
        <v>85</v>
      </c>
      <c r="BG5" s="32" t="s">
        <v>86</v>
      </c>
      <c r="BH5" s="32" t="s">
        <v>87</v>
      </c>
      <c r="BI5" s="32" t="s">
        <v>88</v>
      </c>
      <c r="BJ5" s="32" t="s">
        <v>89</v>
      </c>
      <c r="BK5" s="32" t="s">
        <v>90</v>
      </c>
      <c r="BL5" s="32" t="s">
        <v>91</v>
      </c>
      <c r="BM5" s="32" t="s">
        <v>92</v>
      </c>
      <c r="BN5" s="32" t="s">
        <v>93</v>
      </c>
      <c r="BO5" s="32" t="s">
        <v>94</v>
      </c>
      <c r="BP5" s="32" t="s">
        <v>95</v>
      </c>
      <c r="BQ5" s="32" t="s">
        <v>85</v>
      </c>
      <c r="BR5" s="32" t="s">
        <v>86</v>
      </c>
      <c r="BS5" s="32" t="s">
        <v>87</v>
      </c>
      <c r="BT5" s="32" t="s">
        <v>88</v>
      </c>
      <c r="BU5" s="32" t="s">
        <v>89</v>
      </c>
      <c r="BV5" s="32" t="s">
        <v>90</v>
      </c>
      <c r="BW5" s="32" t="s">
        <v>91</v>
      </c>
      <c r="BX5" s="32" t="s">
        <v>92</v>
      </c>
      <c r="BY5" s="32" t="s">
        <v>93</v>
      </c>
      <c r="BZ5" s="32" t="s">
        <v>94</v>
      </c>
      <c r="CA5" s="32" t="s">
        <v>95</v>
      </c>
      <c r="CB5" s="32" t="s">
        <v>85</v>
      </c>
      <c r="CC5" s="32" t="s">
        <v>86</v>
      </c>
      <c r="CD5" s="32" t="s">
        <v>87</v>
      </c>
      <c r="CE5" s="32" t="s">
        <v>88</v>
      </c>
      <c r="CF5" s="32" t="s">
        <v>89</v>
      </c>
      <c r="CG5" s="32" t="s">
        <v>90</v>
      </c>
      <c r="CH5" s="32" t="s">
        <v>91</v>
      </c>
      <c r="CI5" s="32" t="s">
        <v>92</v>
      </c>
      <c r="CJ5" s="32" t="s">
        <v>93</v>
      </c>
      <c r="CK5" s="32" t="s">
        <v>94</v>
      </c>
      <c r="CL5" s="32" t="s">
        <v>95</v>
      </c>
      <c r="CM5" s="32" t="s">
        <v>85</v>
      </c>
      <c r="CN5" s="32" t="s">
        <v>86</v>
      </c>
      <c r="CO5" s="32" t="s">
        <v>87</v>
      </c>
      <c r="CP5" s="32" t="s">
        <v>88</v>
      </c>
      <c r="CQ5" s="32" t="s">
        <v>89</v>
      </c>
      <c r="CR5" s="32" t="s">
        <v>90</v>
      </c>
      <c r="CS5" s="32" t="s">
        <v>91</v>
      </c>
      <c r="CT5" s="32" t="s">
        <v>92</v>
      </c>
      <c r="CU5" s="32" t="s">
        <v>93</v>
      </c>
      <c r="CV5" s="32" t="s">
        <v>94</v>
      </c>
      <c r="CW5" s="32" t="s">
        <v>95</v>
      </c>
      <c r="CX5" s="32" t="s">
        <v>85</v>
      </c>
      <c r="CY5" s="32" t="s">
        <v>86</v>
      </c>
      <c r="CZ5" s="32" t="s">
        <v>87</v>
      </c>
      <c r="DA5" s="32" t="s">
        <v>88</v>
      </c>
      <c r="DB5" s="32" t="s">
        <v>89</v>
      </c>
      <c r="DC5" s="32" t="s">
        <v>90</v>
      </c>
      <c r="DD5" s="32" t="s">
        <v>91</v>
      </c>
      <c r="DE5" s="32" t="s">
        <v>92</v>
      </c>
      <c r="DF5" s="32" t="s">
        <v>93</v>
      </c>
      <c r="DG5" s="32" t="s">
        <v>94</v>
      </c>
      <c r="DH5" s="32" t="s">
        <v>95</v>
      </c>
      <c r="DI5" s="32" t="s">
        <v>85</v>
      </c>
      <c r="DJ5" s="32" t="s">
        <v>86</v>
      </c>
      <c r="DK5" s="32" t="s">
        <v>87</v>
      </c>
      <c r="DL5" s="32" t="s">
        <v>88</v>
      </c>
      <c r="DM5" s="32" t="s">
        <v>89</v>
      </c>
      <c r="DN5" s="32" t="s">
        <v>90</v>
      </c>
      <c r="DO5" s="32" t="s">
        <v>91</v>
      </c>
      <c r="DP5" s="32" t="s">
        <v>92</v>
      </c>
      <c r="DQ5" s="32" t="s">
        <v>93</v>
      </c>
      <c r="DR5" s="32" t="s">
        <v>94</v>
      </c>
      <c r="DS5" s="32" t="s">
        <v>95</v>
      </c>
      <c r="DT5" s="32" t="s">
        <v>85</v>
      </c>
      <c r="DU5" s="32" t="s">
        <v>86</v>
      </c>
      <c r="DV5" s="32" t="s">
        <v>87</v>
      </c>
      <c r="DW5" s="32" t="s">
        <v>88</v>
      </c>
      <c r="DX5" s="32" t="s">
        <v>89</v>
      </c>
      <c r="DY5" s="32" t="s">
        <v>90</v>
      </c>
      <c r="DZ5" s="32" t="s">
        <v>91</v>
      </c>
      <c r="EA5" s="32" t="s">
        <v>92</v>
      </c>
      <c r="EB5" s="32" t="s">
        <v>93</v>
      </c>
      <c r="EC5" s="32" t="s">
        <v>94</v>
      </c>
      <c r="ED5" s="32" t="s">
        <v>95</v>
      </c>
      <c r="EE5" s="32" t="s">
        <v>85</v>
      </c>
      <c r="EF5" s="32" t="s">
        <v>86</v>
      </c>
      <c r="EG5" s="32" t="s">
        <v>87</v>
      </c>
      <c r="EH5" s="32" t="s">
        <v>88</v>
      </c>
      <c r="EI5" s="32" t="s">
        <v>89</v>
      </c>
      <c r="EJ5" s="32" t="s">
        <v>90</v>
      </c>
      <c r="EK5" s="32" t="s">
        <v>91</v>
      </c>
      <c r="EL5" s="32" t="s">
        <v>92</v>
      </c>
      <c r="EM5" s="32" t="s">
        <v>93</v>
      </c>
      <c r="EN5" s="32" t="s">
        <v>94</v>
      </c>
      <c r="EO5" s="32" t="s">
        <v>95</v>
      </c>
    </row>
    <row r="6" spans="1:145" s="36" customFormat="1" x14ac:dyDescent="0.15">
      <c r="A6" s="28" t="s">
        <v>96</v>
      </c>
      <c r="B6" s="33">
        <f>B7</f>
        <v>2019</v>
      </c>
      <c r="C6" s="33">
        <f t="shared" ref="C6:X6" si="3">C7</f>
        <v>245615</v>
      </c>
      <c r="D6" s="33">
        <f t="shared" si="3"/>
        <v>47</v>
      </c>
      <c r="E6" s="33">
        <f t="shared" si="3"/>
        <v>17</v>
      </c>
      <c r="F6" s="33">
        <f t="shared" si="3"/>
        <v>4</v>
      </c>
      <c r="G6" s="33">
        <f t="shared" si="3"/>
        <v>0</v>
      </c>
      <c r="H6" s="33" t="str">
        <f t="shared" si="3"/>
        <v>三重県　御浜町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特定環境保全公共下水道</v>
      </c>
      <c r="L6" s="33" t="str">
        <f t="shared" si="3"/>
        <v>D2</v>
      </c>
      <c r="M6" s="33" t="str">
        <f t="shared" si="3"/>
        <v>非設置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26.5</v>
      </c>
      <c r="Q6" s="34">
        <f t="shared" si="3"/>
        <v>109.23</v>
      </c>
      <c r="R6" s="34">
        <f t="shared" si="3"/>
        <v>2970</v>
      </c>
      <c r="S6" s="34">
        <f t="shared" si="3"/>
        <v>8487</v>
      </c>
      <c r="T6" s="34">
        <f t="shared" si="3"/>
        <v>88.13</v>
      </c>
      <c r="U6" s="34">
        <f t="shared" si="3"/>
        <v>96.3</v>
      </c>
      <c r="V6" s="34">
        <f t="shared" si="3"/>
        <v>2229</v>
      </c>
      <c r="W6" s="34">
        <f t="shared" si="3"/>
        <v>0.79</v>
      </c>
      <c r="X6" s="34">
        <f t="shared" si="3"/>
        <v>2821.52</v>
      </c>
      <c r="Y6" s="35">
        <f>IF(Y7="",NA(),Y7)</f>
        <v>93.44</v>
      </c>
      <c r="Z6" s="35">
        <f t="shared" ref="Z6:AH6" si="4">IF(Z7="",NA(),Z7)</f>
        <v>97.02</v>
      </c>
      <c r="AA6" s="35">
        <f t="shared" si="4"/>
        <v>113.06</v>
      </c>
      <c r="AB6" s="35">
        <f t="shared" si="4"/>
        <v>94.77</v>
      </c>
      <c r="AC6" s="35">
        <f t="shared" si="4"/>
        <v>94.26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5">
        <f>IF(BF7="",NA(),BF7)</f>
        <v>105.79</v>
      </c>
      <c r="BG6" s="35">
        <f t="shared" ref="BG6:BO6" si="7">IF(BG7="",NA(),BG7)</f>
        <v>52.82</v>
      </c>
      <c r="BH6" s="35">
        <f t="shared" si="7"/>
        <v>15.9</v>
      </c>
      <c r="BI6" s="35">
        <f t="shared" si="7"/>
        <v>102.24</v>
      </c>
      <c r="BJ6" s="35">
        <f t="shared" si="7"/>
        <v>30.07</v>
      </c>
      <c r="BK6" s="35">
        <f t="shared" si="7"/>
        <v>1434.89</v>
      </c>
      <c r="BL6" s="35">
        <f t="shared" si="7"/>
        <v>1298.9100000000001</v>
      </c>
      <c r="BM6" s="35">
        <f t="shared" si="7"/>
        <v>1243.71</v>
      </c>
      <c r="BN6" s="35">
        <f t="shared" si="7"/>
        <v>1194.1500000000001</v>
      </c>
      <c r="BO6" s="35">
        <f t="shared" si="7"/>
        <v>1206.79</v>
      </c>
      <c r="BP6" s="34" t="str">
        <f>IF(BP7="","",IF(BP7="-","【-】","【"&amp;SUBSTITUTE(TEXT(BP7,"#,##0.00"),"-","△")&amp;"】"))</f>
        <v>【1,218.70】</v>
      </c>
      <c r="BQ6" s="35">
        <f>IF(BQ7="",NA(),BQ7)</f>
        <v>74.19</v>
      </c>
      <c r="BR6" s="35">
        <f t="shared" ref="BR6:BZ6" si="8">IF(BR7="",NA(),BR7)</f>
        <v>89.24</v>
      </c>
      <c r="BS6" s="35">
        <f t="shared" si="8"/>
        <v>92.98</v>
      </c>
      <c r="BT6" s="35">
        <f t="shared" si="8"/>
        <v>61.67</v>
      </c>
      <c r="BU6" s="35">
        <f t="shared" si="8"/>
        <v>79.17</v>
      </c>
      <c r="BV6" s="35">
        <f t="shared" si="8"/>
        <v>66.22</v>
      </c>
      <c r="BW6" s="35">
        <f t="shared" si="8"/>
        <v>69.87</v>
      </c>
      <c r="BX6" s="35">
        <f t="shared" si="8"/>
        <v>74.3</v>
      </c>
      <c r="BY6" s="35">
        <f t="shared" si="8"/>
        <v>72.260000000000005</v>
      </c>
      <c r="BZ6" s="35">
        <f t="shared" si="8"/>
        <v>71.84</v>
      </c>
      <c r="CA6" s="34" t="str">
        <f>IF(CA7="","",IF(CA7="-","【-】","【"&amp;SUBSTITUTE(TEXT(CA7,"#,##0.00"),"-","△")&amp;"】"))</f>
        <v>【74.17】</v>
      </c>
      <c r="CB6" s="35">
        <f>IF(CB7="",NA(),CB7)</f>
        <v>221.25</v>
      </c>
      <c r="CC6" s="35">
        <f t="shared" ref="CC6:CK6" si="9">IF(CC7="",NA(),CC7)</f>
        <v>184.38</v>
      </c>
      <c r="CD6" s="35">
        <f t="shared" si="9"/>
        <v>176.5</v>
      </c>
      <c r="CE6" s="35">
        <f t="shared" si="9"/>
        <v>268.24</v>
      </c>
      <c r="CF6" s="35">
        <f t="shared" si="9"/>
        <v>210.09</v>
      </c>
      <c r="CG6" s="35">
        <f t="shared" si="9"/>
        <v>246.72</v>
      </c>
      <c r="CH6" s="35">
        <f t="shared" si="9"/>
        <v>234.96</v>
      </c>
      <c r="CI6" s="35">
        <f t="shared" si="9"/>
        <v>221.81</v>
      </c>
      <c r="CJ6" s="35">
        <f t="shared" si="9"/>
        <v>230.02</v>
      </c>
      <c r="CK6" s="35">
        <f t="shared" si="9"/>
        <v>228.47</v>
      </c>
      <c r="CL6" s="34" t="str">
        <f>IF(CL7="","",IF(CL7="-","【-】","【"&amp;SUBSTITUTE(TEXT(CL7,"#,##0.00"),"-","△")&amp;"】"))</f>
        <v>【218.56】</v>
      </c>
      <c r="CM6" s="35">
        <f>IF(CM7="",NA(),CM7)</f>
        <v>37.33</v>
      </c>
      <c r="CN6" s="35">
        <f t="shared" ref="CN6:CV6" si="10">IF(CN7="",NA(),CN7)</f>
        <v>36.78</v>
      </c>
      <c r="CO6" s="35">
        <f t="shared" si="10"/>
        <v>36.89</v>
      </c>
      <c r="CP6" s="35">
        <f t="shared" si="10"/>
        <v>36.61</v>
      </c>
      <c r="CQ6" s="35">
        <f t="shared" si="10"/>
        <v>35.5</v>
      </c>
      <c r="CR6" s="35">
        <f t="shared" si="10"/>
        <v>41.35</v>
      </c>
      <c r="CS6" s="35">
        <f t="shared" si="10"/>
        <v>42.9</v>
      </c>
      <c r="CT6" s="35">
        <f t="shared" si="10"/>
        <v>43.36</v>
      </c>
      <c r="CU6" s="35">
        <f t="shared" si="10"/>
        <v>42.56</v>
      </c>
      <c r="CV6" s="35">
        <f t="shared" si="10"/>
        <v>42.47</v>
      </c>
      <c r="CW6" s="34" t="str">
        <f>IF(CW7="","",IF(CW7="-","【-】","【"&amp;SUBSTITUTE(TEXT(CW7,"#,##0.00"),"-","△")&amp;"】"))</f>
        <v>【42.86】</v>
      </c>
      <c r="CX6" s="35">
        <f>IF(CX7="",NA(),CX7)</f>
        <v>79.95</v>
      </c>
      <c r="CY6" s="35">
        <f t="shared" ref="CY6:DG6" si="11">IF(CY7="",NA(),CY7)</f>
        <v>83.86</v>
      </c>
      <c r="CZ6" s="35">
        <f t="shared" si="11"/>
        <v>85.6</v>
      </c>
      <c r="DA6" s="35">
        <f t="shared" si="11"/>
        <v>87.9</v>
      </c>
      <c r="DB6" s="35">
        <f t="shared" si="11"/>
        <v>90.22</v>
      </c>
      <c r="DC6" s="35">
        <f t="shared" si="11"/>
        <v>82.9</v>
      </c>
      <c r="DD6" s="35">
        <f t="shared" si="11"/>
        <v>83.5</v>
      </c>
      <c r="DE6" s="35">
        <f t="shared" si="11"/>
        <v>83.06</v>
      </c>
      <c r="DF6" s="35">
        <f t="shared" si="11"/>
        <v>83.32</v>
      </c>
      <c r="DG6" s="35">
        <f t="shared" si="11"/>
        <v>83.75</v>
      </c>
      <c r="DH6" s="34" t="str">
        <f>IF(DH7="","",IF(DH7="-","【-】","【"&amp;SUBSTITUTE(TEXT(DH7,"#,##0.00"),"-","△")&amp;"】"))</f>
        <v>【84.20】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7.0000000000000007E-2</v>
      </c>
      <c r="EK6" s="35">
        <f t="shared" si="14"/>
        <v>0.09</v>
      </c>
      <c r="EL6" s="35">
        <f t="shared" si="14"/>
        <v>0.09</v>
      </c>
      <c r="EM6" s="35">
        <f t="shared" si="14"/>
        <v>0.13</v>
      </c>
      <c r="EN6" s="35">
        <f t="shared" si="14"/>
        <v>0.36</v>
      </c>
      <c r="EO6" s="34" t="str">
        <f>IF(EO7="","",IF(EO7="-","【-】","【"&amp;SUBSTITUTE(TEXT(EO7,"#,##0.00"),"-","△")&amp;"】"))</f>
        <v>【0.28】</v>
      </c>
    </row>
    <row r="7" spans="1:145" s="36" customFormat="1" x14ac:dyDescent="0.15">
      <c r="A7" s="28"/>
      <c r="B7" s="37">
        <v>2019</v>
      </c>
      <c r="C7" s="37">
        <v>245615</v>
      </c>
      <c r="D7" s="37">
        <v>47</v>
      </c>
      <c r="E7" s="37">
        <v>17</v>
      </c>
      <c r="F7" s="37">
        <v>4</v>
      </c>
      <c r="G7" s="37">
        <v>0</v>
      </c>
      <c r="H7" s="37" t="s">
        <v>97</v>
      </c>
      <c r="I7" s="37" t="s">
        <v>98</v>
      </c>
      <c r="J7" s="37" t="s">
        <v>99</v>
      </c>
      <c r="K7" s="37" t="s">
        <v>100</v>
      </c>
      <c r="L7" s="37" t="s">
        <v>101</v>
      </c>
      <c r="M7" s="37" t="s">
        <v>102</v>
      </c>
      <c r="N7" s="38" t="s">
        <v>103</v>
      </c>
      <c r="O7" s="38" t="s">
        <v>104</v>
      </c>
      <c r="P7" s="38">
        <v>26.5</v>
      </c>
      <c r="Q7" s="38">
        <v>109.23</v>
      </c>
      <c r="R7" s="38">
        <v>2970</v>
      </c>
      <c r="S7" s="38">
        <v>8487</v>
      </c>
      <c r="T7" s="38">
        <v>88.13</v>
      </c>
      <c r="U7" s="38">
        <v>96.3</v>
      </c>
      <c r="V7" s="38">
        <v>2229</v>
      </c>
      <c r="W7" s="38">
        <v>0.79</v>
      </c>
      <c r="X7" s="38">
        <v>2821.52</v>
      </c>
      <c r="Y7" s="38">
        <v>93.44</v>
      </c>
      <c r="Z7" s="38">
        <v>97.02</v>
      </c>
      <c r="AA7" s="38">
        <v>113.06</v>
      </c>
      <c r="AB7" s="38">
        <v>94.77</v>
      </c>
      <c r="AC7" s="38">
        <v>94.26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105.79</v>
      </c>
      <c r="BG7" s="38">
        <v>52.82</v>
      </c>
      <c r="BH7" s="38">
        <v>15.9</v>
      </c>
      <c r="BI7" s="38">
        <v>102.24</v>
      </c>
      <c r="BJ7" s="38">
        <v>30.07</v>
      </c>
      <c r="BK7" s="38">
        <v>1434.89</v>
      </c>
      <c r="BL7" s="38">
        <v>1298.9100000000001</v>
      </c>
      <c r="BM7" s="38">
        <v>1243.71</v>
      </c>
      <c r="BN7" s="38">
        <v>1194.1500000000001</v>
      </c>
      <c r="BO7" s="38">
        <v>1206.79</v>
      </c>
      <c r="BP7" s="38">
        <v>1218.7</v>
      </c>
      <c r="BQ7" s="38">
        <v>74.19</v>
      </c>
      <c r="BR7" s="38">
        <v>89.24</v>
      </c>
      <c r="BS7" s="38">
        <v>92.98</v>
      </c>
      <c r="BT7" s="38">
        <v>61.67</v>
      </c>
      <c r="BU7" s="38">
        <v>79.17</v>
      </c>
      <c r="BV7" s="38">
        <v>66.22</v>
      </c>
      <c r="BW7" s="38">
        <v>69.87</v>
      </c>
      <c r="BX7" s="38">
        <v>74.3</v>
      </c>
      <c r="BY7" s="38">
        <v>72.260000000000005</v>
      </c>
      <c r="BZ7" s="38">
        <v>71.84</v>
      </c>
      <c r="CA7" s="38">
        <v>74.17</v>
      </c>
      <c r="CB7" s="38">
        <v>221.25</v>
      </c>
      <c r="CC7" s="38">
        <v>184.38</v>
      </c>
      <c r="CD7" s="38">
        <v>176.5</v>
      </c>
      <c r="CE7" s="38">
        <v>268.24</v>
      </c>
      <c r="CF7" s="38">
        <v>210.09</v>
      </c>
      <c r="CG7" s="38">
        <v>246.72</v>
      </c>
      <c r="CH7" s="38">
        <v>234.96</v>
      </c>
      <c r="CI7" s="38">
        <v>221.81</v>
      </c>
      <c r="CJ7" s="38">
        <v>230.02</v>
      </c>
      <c r="CK7" s="38">
        <v>228.47</v>
      </c>
      <c r="CL7" s="38">
        <v>218.56</v>
      </c>
      <c r="CM7" s="38">
        <v>37.33</v>
      </c>
      <c r="CN7" s="38">
        <v>36.78</v>
      </c>
      <c r="CO7" s="38">
        <v>36.89</v>
      </c>
      <c r="CP7" s="38">
        <v>36.61</v>
      </c>
      <c r="CQ7" s="38">
        <v>35.5</v>
      </c>
      <c r="CR7" s="38">
        <v>41.35</v>
      </c>
      <c r="CS7" s="38">
        <v>42.9</v>
      </c>
      <c r="CT7" s="38">
        <v>43.36</v>
      </c>
      <c r="CU7" s="38">
        <v>42.56</v>
      </c>
      <c r="CV7" s="38">
        <v>42.47</v>
      </c>
      <c r="CW7" s="38">
        <v>42.86</v>
      </c>
      <c r="CX7" s="38">
        <v>79.95</v>
      </c>
      <c r="CY7" s="38">
        <v>83.86</v>
      </c>
      <c r="CZ7" s="38">
        <v>85.6</v>
      </c>
      <c r="DA7" s="38">
        <v>87.9</v>
      </c>
      <c r="DB7" s="38">
        <v>90.22</v>
      </c>
      <c r="DC7" s="38">
        <v>82.9</v>
      </c>
      <c r="DD7" s="38">
        <v>83.5</v>
      </c>
      <c r="DE7" s="38">
        <v>83.06</v>
      </c>
      <c r="DF7" s="38">
        <v>83.32</v>
      </c>
      <c r="DG7" s="38">
        <v>83.75</v>
      </c>
      <c r="DH7" s="38">
        <v>84.2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7.0000000000000007E-2</v>
      </c>
      <c r="EK7" s="38">
        <v>0.09</v>
      </c>
      <c r="EL7" s="38">
        <v>0.09</v>
      </c>
      <c r="EM7" s="38">
        <v>0.13</v>
      </c>
      <c r="EN7" s="38">
        <v>0.36</v>
      </c>
      <c r="EO7" s="38">
        <v>0.28000000000000003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105</v>
      </c>
      <c r="C9" s="40" t="s">
        <v>106</v>
      </c>
      <c r="D9" s="40" t="s">
        <v>107</v>
      </c>
      <c r="E9" s="40" t="s">
        <v>108</v>
      </c>
      <c r="F9" s="40" t="s">
        <v>109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47</v>
      </c>
      <c r="B10" s="41">
        <f t="shared" ref="B10:E10" si="15">DATEVALUE($B7+12-B11&amp;"/1/"&amp;B12)</f>
        <v>46388</v>
      </c>
      <c r="C10" s="41">
        <f t="shared" si="15"/>
        <v>46753</v>
      </c>
      <c r="D10" s="41">
        <f t="shared" si="15"/>
        <v>47119</v>
      </c>
      <c r="E10" s="41">
        <f t="shared" si="15"/>
        <v>47484</v>
      </c>
      <c r="F10" s="42">
        <f>DATEVALUE($B7+12-F11&amp;"/1/"&amp;F12)</f>
        <v>47849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110</v>
      </c>
    </row>
    <row r="12" spans="1:145" x14ac:dyDescent="0.15">
      <c r="B12">
        <v>1</v>
      </c>
      <c r="C12">
        <v>1</v>
      </c>
      <c r="D12">
        <v>1</v>
      </c>
      <c r="E12">
        <v>1</v>
      </c>
      <c r="F12">
        <v>1</v>
      </c>
      <c r="G12" t="s">
        <v>111</v>
      </c>
    </row>
    <row r="13" spans="1:145" x14ac:dyDescent="0.15">
      <c r="B13" t="s">
        <v>112</v>
      </c>
      <c r="C13" t="s">
        <v>112</v>
      </c>
      <c r="D13" t="s">
        <v>112</v>
      </c>
      <c r="E13" t="s">
        <v>112</v>
      </c>
      <c r="F13" t="s">
        <v>113</v>
      </c>
      <c r="G13" t="s">
        <v>114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2021-02-05T10:10:53Z</cp:lastPrinted>
  <dcterms:created xsi:type="dcterms:W3CDTF">2020-12-04T02:55:55Z</dcterms:created>
  <dcterms:modified xsi:type="dcterms:W3CDTF">2021-02-25T01:17:38Z</dcterms:modified>
  <cp:category/>
</cp:coreProperties>
</file>