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satoshi-karitani.MIHAMA-LGWAN\Desktop\デスクトップ\上下水道係\引継ぎデータ\●水道業務（中門課長から引継）\経営分析比較表\r3.2\"/>
    </mc:Choice>
  </mc:AlternateContent>
  <workbookProtection workbookAlgorithmName="SHA-512" workbookHashValue="p5qOgSIDgWqWduGce+bTOfTz3Qr8XZXGJ+ZVRvU6i7uIYcHWD1mOCzYmI0wZOHmi/75wfaFfGAn+am98DyxTZQ==" workbookSaltValue="BC/6fm4/+8JWEllD4K8ayQ==" workbookSpinCount="100000" lockStructure="1"/>
  <bookViews>
    <workbookView xWindow="0" yWindow="0" windowWidth="20490" windowHeight="7440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<sst xmlns="http://schemas.openxmlformats.org/spreadsheetml/2006/main" count="228" uniqueCount="114">
  <si>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</si>
  <si>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</si>
  <si>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</si>
  <si>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</si>
  <si>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</si>
  <si>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</si>
  <si>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</si>
  <si>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</si>
  <si>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</si>
  <si>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</si>
  <si>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</si>
  <si>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</si>
  <si>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</si>
  <si>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</si>
  <si>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</si>
  <si>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</si>
  <si>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</si>
  <si>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</si>
  <si>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</si>
  <si>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</si>
  <si>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</si>
  <si>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</si>
  <si>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</si>
  <si>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</si>
  <si>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</si>
  <si>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</si>
  <si>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</si>
  <si>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</si>
  <si>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</si>
  <si>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</si>
  <si>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</si>
  <si>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</si>
  <si>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</si>
  <si>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</si>
  <si>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</si>
  <si>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</si>
  <si>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</si>
  <si>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</si>
  <si>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</si>
  <si>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</si>
  <si>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</si>
  <si>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</si>
  <si>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</si>
  <si>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</si>
  <si>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</si>
  <si>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</si>
  <si>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</si>
  <si>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</si>
  <si>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</si>
  <si>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</si>
  <si>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</si>
  <si>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</si>
  <si>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</si>
  <si>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</si>
  <si>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</si>
  <si>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</si>
  <si>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</si>
  <si>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</si>
  <si>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</si>
  <si>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</si>
  <si>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</si>
  <si>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</si>
  <si>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</si>
  <si>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</si>
  <si>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</si>
  <si>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</si>
  <si>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</si>
  <si>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</si>
  <si>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</si>
  <si>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</si>
  <si>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</si>
  <si>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</si>
  <si>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</si>
  <si>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</si>
  <si>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</si>
  <si>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</si>
  <si>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</si>
  <si>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</si>
  <si>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</si>
  <si>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</si>
  <si>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</si>
  <si>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</si>
  <si>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</si>
  <si>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</si>
  <si>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</si>
  <si>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</si>
  <si>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</si>
  <si>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</si>
  <si>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</si>
  <si>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</si>
  <si>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</si>
  <si>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</si>
  <si>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</si>
  <si>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御浜町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</si>
  <si>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</si>
  <si>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</si>
  <si>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</si>
  <si>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</si>
  <si>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</si>
  <si>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</si>
  <si>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</si>
  <si>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</si>
  <si>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</si>
  <si>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</si>
  <si>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</si>
  <si>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</si>
  <si>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</si>
  <si>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</si>
  <si>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</si>
  <si>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</si>
  <si>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</si>
  <si>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企業債残高の負担が大きく経営を圧迫しており、施設等更新計画に対する財源の確保は困難な状態にある。耐用年数を超過する施設等については、少しでも施設等を長寿命化できるようにし、支出を抑制しながら更新を図ることに加え、早期の料金値上げ等の資金収支改善策が必要である。</t>
    <phoneticPr fontId="4"/>
  </si>
  <si>
    <t xml:space="preserve">  企業債残高対給水収益比率は、H30年度までは、年々減少はしていたが、R元年度以降は施設の更新を予定しているので、上昇傾向に転じ、財政を圧迫している。
　料金回収率においては、給水原価が供給単価を大幅に上回っているため、類似団体と比較しても低い状態にある。料金設定が低く、費用を収益で賄えていない。
　流動比率においては、100％は超えているが、減少傾向であり、財政の硬直化や運転資金の枯渇も心配され、早期の料金値上げ等の資金収支改善策が必要である。</t>
    <rPh sb="37" eb="40">
      <t>ガンネンド</t>
    </rPh>
    <rPh sb="40" eb="42">
      <t>イコウ</t>
    </rPh>
    <rPh sb="43" eb="45">
      <t>シセツ</t>
    </rPh>
    <rPh sb="89" eb="93">
      <t>キュウスイゲンカ</t>
    </rPh>
    <rPh sb="94" eb="98">
      <t>キョウキュウタンカ</t>
    </rPh>
    <rPh sb="99" eb="101">
      <t>オオハバ</t>
    </rPh>
    <rPh sb="102" eb="104">
      <t>ウワマワ</t>
    </rPh>
    <rPh sb="174" eb="176">
      <t>ゲンショウ</t>
    </rPh>
    <rPh sb="176" eb="178">
      <t>ケイコウ</t>
    </rPh>
    <phoneticPr fontId="4"/>
  </si>
  <si>
    <t>　今後、法定耐用年数を経過する管路等の施設や設備の増加が見込まれる。実耐用年数で策定したアセットマネジメント（資産管理計画）、施設等更新計画と資金収支計画を作成し、中長期の効率的な施設の更新と財源確保を進めていく必要がある。</t>
    <rPh sb="63" eb="65">
      <t>シセツ</t>
    </rPh>
    <rPh sb="65" eb="66">
      <t>トウ</t>
    </rPh>
    <rPh sb="66" eb="70">
      <t>コウシンケイカク</t>
    </rPh>
    <rPh sb="71" eb="75">
      <t>シキンシュウシ</t>
    </rPh>
    <rPh sb="75" eb="77">
      <t>ケイカク</t>
    </rPh>
    <rPh sb="78" eb="80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</si>
</sst>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B-4BAB-8F3C-B5A3BCF67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0.46</c:v>
                </c:pt>
                <c:pt idx="2">
                  <c:v>0.44</c:v>
                </c:pt>
                <c:pt idx="3">
                  <c:v>0.52</c:v>
                </c:pt>
                <c:pt idx="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B-4BAB-8F3C-B5A3BCF67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62.14</c:v>
                </c:pt>
                <c:pt idx="1">
                  <c:v>63.54</c:v>
                </c:pt>
                <c:pt idx="2">
                  <c:v>62.22</c:v>
                </c:pt>
                <c:pt idx="3">
                  <c:v>64.819999999999993</c:v>
                </c:pt>
                <c:pt idx="4">
                  <c:v>64.88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F-4AE1-9FF5-31681B5FA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49.08</c:v>
                </c:pt>
                <c:pt idx="1">
                  <c:v>49.32</c:v>
                </c:pt>
                <c:pt idx="2">
                  <c:v>50.24</c:v>
                </c:pt>
                <c:pt idx="3">
                  <c:v>50.29</c:v>
                </c:pt>
                <c:pt idx="4">
                  <c:v>49.64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F-4AE1-9FF5-31681B5FA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76.92</c:v>
                </c:pt>
                <c:pt idx="1">
                  <c:v>74.930000000000007</c:v>
                </c:pt>
                <c:pt idx="2">
                  <c:v>75.739999999999995</c:v>
                </c:pt>
                <c:pt idx="3">
                  <c:v>72.94</c:v>
                </c:pt>
                <c:pt idx="4">
                  <c:v>70.75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3-4F83-9992-0992D418E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79.3</c:v>
                </c:pt>
                <c:pt idx="1">
                  <c:v>79.34</c:v>
                </c:pt>
                <c:pt idx="2">
                  <c:v>78.650000000000006</c:v>
                </c:pt>
                <c:pt idx="3">
                  <c:v>77.73</c:v>
                </c:pt>
                <c:pt idx="4">
                  <c:v>78.09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3-4F83-9992-0992D418E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89.99</c:v>
                </c:pt>
                <c:pt idx="1">
                  <c:v>90.56</c:v>
                </c:pt>
                <c:pt idx="2">
                  <c:v>90.25</c:v>
                </c:pt>
                <c:pt idx="3">
                  <c:v>89.84</c:v>
                </c:pt>
                <c:pt idx="4">
                  <c:v>85.91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06F-AC5F-7E523F5A1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106.62</c:v>
                </c:pt>
                <c:pt idx="1">
                  <c:v>107.95</c:v>
                </c:pt>
                <c:pt idx="2">
                  <c:v>104.47</c:v>
                </c:pt>
                <c:pt idx="3">
                  <c:v>103.81</c:v>
                </c:pt>
                <c:pt idx="4">
                  <c:v>104.35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A-406F-AC5F-7E523F5A1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59.06</c:v>
                </c:pt>
                <c:pt idx="1">
                  <c:v>61.77</c:v>
                </c:pt>
                <c:pt idx="2">
                  <c:v>63.92</c:v>
                </c:pt>
                <c:pt idx="3">
                  <c:v>66.569999999999993</c:v>
                </c:pt>
                <c:pt idx="4">
                  <c:v>67.819999999999993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0-451E-9FE4-3AFE5E56C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47.44</c:v>
                </c:pt>
                <c:pt idx="1">
                  <c:v>48.3</c:v>
                </c:pt>
                <c:pt idx="2">
                  <c:v>45.14</c:v>
                </c:pt>
                <c:pt idx="3">
                  <c:v>45.85</c:v>
                </c:pt>
                <c:pt idx="4">
                  <c:v>47.31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0-451E-9FE4-3AFE5E56C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4.6500000000000004</c:v>
                </c:pt>
                <c:pt idx="3" formatCode="#,##0.00;&quot;△&quot;#,##0.00;&quot;-&quot;">
                  <c:v>4.8499999999999996</c:v>
                </c:pt>
                <c:pt idx="4" formatCode="#,##0.00;&quot;△&quot;#,##0.00;&quot;-&quot;">
                  <c:v>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3-4E5C-93A1-81D57B22D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11.16</c:v>
                </c:pt>
                <c:pt idx="1">
                  <c:v>12.43</c:v>
                </c:pt>
                <c:pt idx="2">
                  <c:v>13.58</c:v>
                </c:pt>
                <c:pt idx="3">
                  <c:v>14.13</c:v>
                </c:pt>
                <c:pt idx="4">
                  <c:v>16.77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3-4E5C-93A1-81D57B22D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337.55</c:v>
                </c:pt>
                <c:pt idx="1">
                  <c:v>352.12</c:v>
                </c:pt>
                <c:pt idx="2">
                  <c:v>366.6</c:v>
                </c:pt>
                <c:pt idx="3">
                  <c:v>381.51</c:v>
                </c:pt>
                <c:pt idx="4">
                  <c:v>411.14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8-4BFF-B26A-68B1C2F93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12.59</c:v>
                </c:pt>
                <c:pt idx="1">
                  <c:v>12.44</c:v>
                </c:pt>
                <c:pt idx="2">
                  <c:v>16.399999999999999</c:v>
                </c:pt>
                <c:pt idx="3">
                  <c:v>25.66</c:v>
                </c:pt>
                <c:pt idx="4">
                  <c:v>21.69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8-4BFF-B26A-68B1C2F93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131.69999999999999</c:v>
                </c:pt>
                <c:pt idx="1">
                  <c:v>127.37</c:v>
                </c:pt>
                <c:pt idx="2">
                  <c:v>118</c:v>
                </c:pt>
                <c:pt idx="3">
                  <c:v>112.39</c:v>
                </c:pt>
                <c:pt idx="4">
                  <c:v>107.39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D-43D1-A521-B4D873250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416.14</c:v>
                </c:pt>
                <c:pt idx="1">
                  <c:v>371.89</c:v>
                </c:pt>
                <c:pt idx="2">
                  <c:v>293.23</c:v>
                </c:pt>
                <c:pt idx="3">
                  <c:v>300.14</c:v>
                </c:pt>
                <c:pt idx="4">
                  <c:v>301.04000000000002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D-43D1-A521-B4D873250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902.05</c:v>
                </c:pt>
                <c:pt idx="1">
                  <c:v>844.35</c:v>
                </c:pt>
                <c:pt idx="2">
                  <c:v>797.87</c:v>
                </c:pt>
                <c:pt idx="3">
                  <c:v>731.15</c:v>
                </c:pt>
                <c:pt idx="4">
                  <c:v>738.08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7-45B3-BD81-30499423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487.22</c:v>
                </c:pt>
                <c:pt idx="1">
                  <c:v>483.11</c:v>
                </c:pt>
                <c:pt idx="2">
                  <c:v>542.29999999999995</c:v>
                </c:pt>
                <c:pt idx="3">
                  <c:v>566.65</c:v>
                </c:pt>
                <c:pt idx="4">
                  <c:v>551.62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7-45B3-BD81-30499423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80.5</c:v>
                </c:pt>
                <c:pt idx="1">
                  <c:v>80.44</c:v>
                </c:pt>
                <c:pt idx="2">
                  <c:v>81.17</c:v>
                </c:pt>
                <c:pt idx="3">
                  <c:v>81.63</c:v>
                </c:pt>
                <c:pt idx="4">
                  <c:v>77.63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2-42A9-85D4-B19D660C1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92.76</c:v>
                </c:pt>
                <c:pt idx="1">
                  <c:v>93.28</c:v>
                </c:pt>
                <c:pt idx="2">
                  <c:v>87.51</c:v>
                </c:pt>
                <c:pt idx="3">
                  <c:v>84.77</c:v>
                </c:pt>
                <c:pt idx="4">
                  <c:v>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2-42A9-85D4-B19D660C1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191.88</c:v>
                </c:pt>
                <c:pt idx="1">
                  <c:v>192.25</c:v>
                </c:pt>
                <c:pt idx="2">
                  <c:v>190.98</c:v>
                </c:pt>
                <c:pt idx="3">
                  <c:v>190.08</c:v>
                </c:pt>
                <c:pt idx="4">
                  <c:v>200.2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C-4022-A632-51F6624D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208.67</c:v>
                </c:pt>
                <c:pt idx="1">
                  <c:v>208.29</c:v>
                </c:pt>
                <c:pt idx="2">
                  <c:v>218.42</c:v>
                </c:pt>
                <c:pt idx="3">
                  <c:v>227.27</c:v>
                </c:pt>
                <c:pt idx="4">
                  <c:v>223.98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C-4022-A632-51F6624D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7" zoomScaleNormal="100" workbookViewId="0">
      <selection activeCell="BA5" sqref="BA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三重県　御浜町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A8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8487</v>
      </c>
      <c r="AM8" s="61"/>
      <c r="AN8" s="61"/>
      <c r="AO8" s="61"/>
      <c r="AP8" s="61"/>
      <c r="AQ8" s="61"/>
      <c r="AR8" s="61"/>
      <c r="AS8" s="61"/>
      <c r="AT8" s="52">
        <f>データ!$S$6</f>
        <v>88.13</v>
      </c>
      <c r="AU8" s="53"/>
      <c r="AV8" s="53"/>
      <c r="AW8" s="53"/>
      <c r="AX8" s="53"/>
      <c r="AY8" s="53"/>
      <c r="AZ8" s="53"/>
      <c r="BA8" s="53"/>
      <c r="BB8" s="54">
        <f>データ!$T$6</f>
        <v>96.3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12.77</v>
      </c>
      <c r="J10" s="53"/>
      <c r="K10" s="53"/>
      <c r="L10" s="53"/>
      <c r="M10" s="53"/>
      <c r="N10" s="53"/>
      <c r="O10" s="64"/>
      <c r="P10" s="54">
        <f>データ!$P$6</f>
        <v>96.74</v>
      </c>
      <c r="Q10" s="54"/>
      <c r="R10" s="54"/>
      <c r="S10" s="54"/>
      <c r="T10" s="54"/>
      <c r="U10" s="54"/>
      <c r="V10" s="54"/>
      <c r="W10" s="61">
        <f>データ!$Q$6</f>
        <v>2800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8138</v>
      </c>
      <c r="AM10" s="61"/>
      <c r="AN10" s="61"/>
      <c r="AO10" s="61"/>
      <c r="AP10" s="61"/>
      <c r="AQ10" s="61"/>
      <c r="AR10" s="61"/>
      <c r="AS10" s="61"/>
      <c r="AT10" s="52">
        <f>データ!$V$6</f>
        <v>65.099999999999994</v>
      </c>
      <c r="AU10" s="53"/>
      <c r="AV10" s="53"/>
      <c r="AW10" s="53"/>
      <c r="AX10" s="53"/>
      <c r="AY10" s="53"/>
      <c r="AZ10" s="53"/>
      <c r="BA10" s="53"/>
      <c r="BB10" s="54">
        <f>データ!$W$6</f>
        <v>125.01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112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113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111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E9nTi9xov6msvFWiTo14m2r9upZkDBbquHf6H59fBuf96hJyT/l9rr0EYhaFkM7aHNP6vnJV2Zt0WttCXaNk9A==" saltValue="kdfvIS2BBPSAoN1R2fkTuw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245615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御浜町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 t="str">
        <f t="shared" si="3"/>
        <v>非設置</v>
      </c>
      <c r="N6" s="35" t="str">
        <f t="shared" si="3"/>
        <v>-</v>
      </c>
      <c r="O6" s="35">
        <f t="shared" si="3"/>
        <v>12.77</v>
      </c>
      <c r="P6" s="35">
        <f t="shared" si="3"/>
        <v>96.74</v>
      </c>
      <c r="Q6" s="35">
        <f t="shared" si="3"/>
        <v>2800</v>
      </c>
      <c r="R6" s="35">
        <f t="shared" si="3"/>
        <v>8487</v>
      </c>
      <c r="S6" s="35">
        <f t="shared" si="3"/>
        <v>88.13</v>
      </c>
      <c r="T6" s="35">
        <f t="shared" si="3"/>
        <v>96.3</v>
      </c>
      <c r="U6" s="35">
        <f t="shared" si="3"/>
        <v>8138</v>
      </c>
      <c r="V6" s="35">
        <f t="shared" si="3"/>
        <v>65.099999999999994</v>
      </c>
      <c r="W6" s="35">
        <f t="shared" si="3"/>
        <v>125.01</v>
      </c>
      <c r="X6" s="36">
        <f>IF(X7="",NA(),X7)</f>
        <v>89.99</v>
      </c>
      <c r="Y6" s="36">
        <f t="shared" ref="Y6:AG6" si="4">IF(Y7="",NA(),Y7)</f>
        <v>90.56</v>
      </c>
      <c r="Z6" s="36">
        <f t="shared" si="4"/>
        <v>90.25</v>
      </c>
      <c r="AA6" s="36">
        <f t="shared" si="4"/>
        <v>89.84</v>
      </c>
      <c r="AB6" s="36">
        <f t="shared" si="4"/>
        <v>85.91</v>
      </c>
      <c r="AC6" s="36">
        <f t="shared" si="4"/>
        <v>106.62</v>
      </c>
      <c r="AD6" s="36">
        <f t="shared" si="4"/>
        <v>107.95</v>
      </c>
      <c r="AE6" s="36">
        <f t="shared" si="4"/>
        <v>104.47</v>
      </c>
      <c r="AF6" s="36">
        <f t="shared" si="4"/>
        <v>103.81</v>
      </c>
      <c r="AG6" s="36">
        <f t="shared" si="4"/>
        <v>104.35</v>
      </c>
      <c r="AH6" s="35" t="str">
        <f>IF(AH7="","",IF(AH7="-","【-】","【"&amp;SUBSTITUTE(TEXT(AH7,"#,##0.00"),"-","△")&amp;"】"))</f>
        <v>【112.01】</v>
      </c>
      <c r="AI6" s="36">
        <f>IF(AI7="",NA(),AI7)</f>
        <v>337.55</v>
      </c>
      <c r="AJ6" s="36">
        <f t="shared" ref="AJ6:AR6" si="5">IF(AJ7="",NA(),AJ7)</f>
        <v>352.12</v>
      </c>
      <c r="AK6" s="36">
        <f t="shared" si="5"/>
        <v>366.6</v>
      </c>
      <c r="AL6" s="36">
        <f t="shared" si="5"/>
        <v>381.51</v>
      </c>
      <c r="AM6" s="36">
        <f t="shared" si="5"/>
        <v>411.14</v>
      </c>
      <c r="AN6" s="36">
        <f t="shared" si="5"/>
        <v>12.59</v>
      </c>
      <c r="AO6" s="36">
        <f t="shared" si="5"/>
        <v>12.44</v>
      </c>
      <c r="AP6" s="36">
        <f t="shared" si="5"/>
        <v>16.399999999999999</v>
      </c>
      <c r="AQ6" s="36">
        <f t="shared" si="5"/>
        <v>25.66</v>
      </c>
      <c r="AR6" s="36">
        <f t="shared" si="5"/>
        <v>21.69</v>
      </c>
      <c r="AS6" s="35" t="str">
        <f>IF(AS7="","",IF(AS7="-","【-】","【"&amp;SUBSTITUTE(TEXT(AS7,"#,##0.00"),"-","△")&amp;"】"))</f>
        <v>【1.08】</v>
      </c>
      <c r="AT6" s="36">
        <f>IF(AT7="",NA(),AT7)</f>
        <v>131.69999999999999</v>
      </c>
      <c r="AU6" s="36">
        <f t="shared" ref="AU6:BC6" si="6">IF(AU7="",NA(),AU7)</f>
        <v>127.37</v>
      </c>
      <c r="AV6" s="36">
        <f t="shared" si="6"/>
        <v>118</v>
      </c>
      <c r="AW6" s="36">
        <f t="shared" si="6"/>
        <v>112.39</v>
      </c>
      <c r="AX6" s="36">
        <f t="shared" si="6"/>
        <v>107.39</v>
      </c>
      <c r="AY6" s="36">
        <f t="shared" si="6"/>
        <v>416.14</v>
      </c>
      <c r="AZ6" s="36">
        <f t="shared" si="6"/>
        <v>371.89</v>
      </c>
      <c r="BA6" s="36">
        <f t="shared" si="6"/>
        <v>293.23</v>
      </c>
      <c r="BB6" s="36">
        <f t="shared" si="6"/>
        <v>300.14</v>
      </c>
      <c r="BC6" s="36">
        <f t="shared" si="6"/>
        <v>301.04000000000002</v>
      </c>
      <c r="BD6" s="35" t="str">
        <f>IF(BD7="","",IF(BD7="-","【-】","【"&amp;SUBSTITUTE(TEXT(BD7,"#,##0.00"),"-","△")&amp;"】"))</f>
        <v>【264.97】</v>
      </c>
      <c r="BE6" s="36">
        <f>IF(BE7="",NA(),BE7)</f>
        <v>902.05</v>
      </c>
      <c r="BF6" s="36">
        <f t="shared" ref="BF6:BN6" si="7">IF(BF7="",NA(),BF7)</f>
        <v>844.35</v>
      </c>
      <c r="BG6" s="36">
        <f t="shared" si="7"/>
        <v>797.87</v>
      </c>
      <c r="BH6" s="36">
        <f t="shared" si="7"/>
        <v>731.15</v>
      </c>
      <c r="BI6" s="36">
        <f t="shared" si="7"/>
        <v>738.08</v>
      </c>
      <c r="BJ6" s="36">
        <f t="shared" si="7"/>
        <v>487.22</v>
      </c>
      <c r="BK6" s="36">
        <f t="shared" si="7"/>
        <v>483.11</v>
      </c>
      <c r="BL6" s="36">
        <f t="shared" si="7"/>
        <v>542.29999999999995</v>
      </c>
      <c r="BM6" s="36">
        <f t="shared" si="7"/>
        <v>566.65</v>
      </c>
      <c r="BN6" s="36">
        <f t="shared" si="7"/>
        <v>551.62</v>
      </c>
      <c r="BO6" s="35" t="str">
        <f>IF(BO7="","",IF(BO7="-","【-】","【"&amp;SUBSTITUTE(TEXT(BO7,"#,##0.00"),"-","△")&amp;"】"))</f>
        <v>【266.61】</v>
      </c>
      <c r="BP6" s="36">
        <f>IF(BP7="",NA(),BP7)</f>
        <v>80.5</v>
      </c>
      <c r="BQ6" s="36">
        <f t="shared" ref="BQ6:BY6" si="8">IF(BQ7="",NA(),BQ7)</f>
        <v>80.44</v>
      </c>
      <c r="BR6" s="36">
        <f t="shared" si="8"/>
        <v>81.17</v>
      </c>
      <c r="BS6" s="36">
        <f t="shared" si="8"/>
        <v>81.63</v>
      </c>
      <c r="BT6" s="36">
        <f t="shared" si="8"/>
        <v>77.63</v>
      </c>
      <c r="BU6" s="36">
        <f t="shared" si="8"/>
        <v>92.76</v>
      </c>
      <c r="BV6" s="36">
        <f t="shared" si="8"/>
        <v>93.28</v>
      </c>
      <c r="BW6" s="36">
        <f t="shared" si="8"/>
        <v>87.51</v>
      </c>
      <c r="BX6" s="36">
        <f t="shared" si="8"/>
        <v>84.77</v>
      </c>
      <c r="BY6" s="36">
        <f t="shared" si="8"/>
        <v>87.11</v>
      </c>
      <c r="BZ6" s="35" t="str">
        <f>IF(BZ7="","",IF(BZ7="-","【-】","【"&amp;SUBSTITUTE(TEXT(BZ7,"#,##0.00"),"-","△")&amp;"】"))</f>
        <v>【103.24】</v>
      </c>
      <c r="CA6" s="36">
        <f>IF(CA7="",NA(),CA7)</f>
        <v>191.88</v>
      </c>
      <c r="CB6" s="36">
        <f t="shared" ref="CB6:CJ6" si="9">IF(CB7="",NA(),CB7)</f>
        <v>192.25</v>
      </c>
      <c r="CC6" s="36">
        <f t="shared" si="9"/>
        <v>190.98</v>
      </c>
      <c r="CD6" s="36">
        <f t="shared" si="9"/>
        <v>190.08</v>
      </c>
      <c r="CE6" s="36">
        <f t="shared" si="9"/>
        <v>200.2</v>
      </c>
      <c r="CF6" s="36">
        <f t="shared" si="9"/>
        <v>208.67</v>
      </c>
      <c r="CG6" s="36">
        <f t="shared" si="9"/>
        <v>208.29</v>
      </c>
      <c r="CH6" s="36">
        <f t="shared" si="9"/>
        <v>218.42</v>
      </c>
      <c r="CI6" s="36">
        <f t="shared" si="9"/>
        <v>227.27</v>
      </c>
      <c r="CJ6" s="36">
        <f t="shared" si="9"/>
        <v>223.98</v>
      </c>
      <c r="CK6" s="35" t="str">
        <f>IF(CK7="","",IF(CK7="-","【-】","【"&amp;SUBSTITUTE(TEXT(CK7,"#,##0.00"),"-","△")&amp;"】"))</f>
        <v>【168.38】</v>
      </c>
      <c r="CL6" s="36">
        <f>IF(CL7="",NA(),CL7)</f>
        <v>62.14</v>
      </c>
      <c r="CM6" s="36">
        <f t="shared" ref="CM6:CU6" si="10">IF(CM7="",NA(),CM7)</f>
        <v>63.54</v>
      </c>
      <c r="CN6" s="36">
        <f t="shared" si="10"/>
        <v>62.22</v>
      </c>
      <c r="CO6" s="36">
        <f t="shared" si="10"/>
        <v>64.819999999999993</v>
      </c>
      <c r="CP6" s="36">
        <f t="shared" si="10"/>
        <v>64.88</v>
      </c>
      <c r="CQ6" s="36">
        <f t="shared" si="10"/>
        <v>49.08</v>
      </c>
      <c r="CR6" s="36">
        <f t="shared" si="10"/>
        <v>49.32</v>
      </c>
      <c r="CS6" s="36">
        <f t="shared" si="10"/>
        <v>50.24</v>
      </c>
      <c r="CT6" s="36">
        <f t="shared" si="10"/>
        <v>50.29</v>
      </c>
      <c r="CU6" s="36">
        <f t="shared" si="10"/>
        <v>49.64</v>
      </c>
      <c r="CV6" s="35" t="str">
        <f>IF(CV7="","",IF(CV7="-","【-】","【"&amp;SUBSTITUTE(TEXT(CV7,"#,##0.00"),"-","△")&amp;"】"))</f>
        <v>【60.00】</v>
      </c>
      <c r="CW6" s="36">
        <f>IF(CW7="",NA(),CW7)</f>
        <v>76.92</v>
      </c>
      <c r="CX6" s="36">
        <f t="shared" ref="CX6:DF6" si="11">IF(CX7="",NA(),CX7)</f>
        <v>74.930000000000007</v>
      </c>
      <c r="CY6" s="36">
        <f t="shared" si="11"/>
        <v>75.739999999999995</v>
      </c>
      <c r="CZ6" s="36">
        <f t="shared" si="11"/>
        <v>72.94</v>
      </c>
      <c r="DA6" s="36">
        <f t="shared" si="11"/>
        <v>70.75</v>
      </c>
      <c r="DB6" s="36">
        <f t="shared" si="11"/>
        <v>79.3</v>
      </c>
      <c r="DC6" s="36">
        <f t="shared" si="11"/>
        <v>79.34</v>
      </c>
      <c r="DD6" s="36">
        <f t="shared" si="11"/>
        <v>78.650000000000006</v>
      </c>
      <c r="DE6" s="36">
        <f t="shared" si="11"/>
        <v>77.73</v>
      </c>
      <c r="DF6" s="36">
        <f t="shared" si="11"/>
        <v>78.09</v>
      </c>
      <c r="DG6" s="35" t="str">
        <f>IF(DG7="","",IF(DG7="-","【-】","【"&amp;SUBSTITUTE(TEXT(DG7,"#,##0.00"),"-","△")&amp;"】"))</f>
        <v>【89.80】</v>
      </c>
      <c r="DH6" s="36">
        <f>IF(DH7="",NA(),DH7)</f>
        <v>59.06</v>
      </c>
      <c r="DI6" s="36">
        <f t="shared" ref="DI6:DQ6" si="12">IF(DI7="",NA(),DI7)</f>
        <v>61.77</v>
      </c>
      <c r="DJ6" s="36">
        <f t="shared" si="12"/>
        <v>63.92</v>
      </c>
      <c r="DK6" s="36">
        <f t="shared" si="12"/>
        <v>66.569999999999993</v>
      </c>
      <c r="DL6" s="36">
        <f t="shared" si="12"/>
        <v>67.819999999999993</v>
      </c>
      <c r="DM6" s="36">
        <f t="shared" si="12"/>
        <v>47.44</v>
      </c>
      <c r="DN6" s="36">
        <f t="shared" si="12"/>
        <v>48.3</v>
      </c>
      <c r="DO6" s="36">
        <f t="shared" si="12"/>
        <v>45.14</v>
      </c>
      <c r="DP6" s="36">
        <f t="shared" si="12"/>
        <v>45.85</v>
      </c>
      <c r="DQ6" s="36">
        <f t="shared" si="12"/>
        <v>47.31</v>
      </c>
      <c r="DR6" s="35" t="str">
        <f>IF(DR7="","",IF(DR7="-","【-】","【"&amp;SUBSTITUTE(TEXT(DR7,"#,##0.00"),"-","△")&amp;"】"))</f>
        <v>【49.59】</v>
      </c>
      <c r="DS6" s="35">
        <f>IF(DS7="",NA(),DS7)</f>
        <v>0</v>
      </c>
      <c r="DT6" s="35">
        <f t="shared" ref="DT6:EB6" si="13">IF(DT7="",NA(),DT7)</f>
        <v>0</v>
      </c>
      <c r="DU6" s="36">
        <f t="shared" si="13"/>
        <v>4.6500000000000004</v>
      </c>
      <c r="DV6" s="36">
        <f t="shared" si="13"/>
        <v>4.8499999999999996</v>
      </c>
      <c r="DW6" s="36">
        <f t="shared" si="13"/>
        <v>4.79</v>
      </c>
      <c r="DX6" s="36">
        <f t="shared" si="13"/>
        <v>11.16</v>
      </c>
      <c r="DY6" s="36">
        <f t="shared" si="13"/>
        <v>12.43</v>
      </c>
      <c r="DZ6" s="36">
        <f t="shared" si="13"/>
        <v>13.58</v>
      </c>
      <c r="EA6" s="36">
        <f t="shared" si="13"/>
        <v>14.13</v>
      </c>
      <c r="EB6" s="36">
        <f t="shared" si="13"/>
        <v>16.77</v>
      </c>
      <c r="EC6" s="35" t="str">
        <f>IF(EC7="","",IF(EC7="-","【-】","【"&amp;SUBSTITUTE(TEXT(EC7,"#,##0.00"),"-","△")&amp;"】"))</f>
        <v>【19.44】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0.65</v>
      </c>
      <c r="EJ6" s="36">
        <f t="shared" si="14"/>
        <v>0.46</v>
      </c>
      <c r="EK6" s="36">
        <f t="shared" si="14"/>
        <v>0.44</v>
      </c>
      <c r="EL6" s="36">
        <f t="shared" si="14"/>
        <v>0.52</v>
      </c>
      <c r="EM6" s="36">
        <f t="shared" si="14"/>
        <v>0.47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245615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12.77</v>
      </c>
      <c r="P7" s="39">
        <v>96.74</v>
      </c>
      <c r="Q7" s="39">
        <v>2800</v>
      </c>
      <c r="R7" s="39">
        <v>8487</v>
      </c>
      <c r="S7" s="39">
        <v>88.13</v>
      </c>
      <c r="T7" s="39">
        <v>96.3</v>
      </c>
      <c r="U7" s="39">
        <v>8138</v>
      </c>
      <c r="V7" s="39">
        <v>65.099999999999994</v>
      </c>
      <c r="W7" s="39">
        <v>125.01</v>
      </c>
      <c r="X7" s="39">
        <v>89.99</v>
      </c>
      <c r="Y7" s="39">
        <v>90.56</v>
      </c>
      <c r="Z7" s="39">
        <v>90.25</v>
      </c>
      <c r="AA7" s="39">
        <v>89.84</v>
      </c>
      <c r="AB7" s="39">
        <v>85.91</v>
      </c>
      <c r="AC7" s="39">
        <v>106.62</v>
      </c>
      <c r="AD7" s="39">
        <v>107.95</v>
      </c>
      <c r="AE7" s="39">
        <v>104.47</v>
      </c>
      <c r="AF7" s="39">
        <v>103.81</v>
      </c>
      <c r="AG7" s="39">
        <v>104.35</v>
      </c>
      <c r="AH7" s="39">
        <v>112.01</v>
      </c>
      <c r="AI7" s="39">
        <v>337.55</v>
      </c>
      <c r="AJ7" s="39">
        <v>352.12</v>
      </c>
      <c r="AK7" s="39">
        <v>366.6</v>
      </c>
      <c r="AL7" s="39">
        <v>381.51</v>
      </c>
      <c r="AM7" s="39">
        <v>411.14</v>
      </c>
      <c r="AN7" s="39">
        <v>12.59</v>
      </c>
      <c r="AO7" s="39">
        <v>12.44</v>
      </c>
      <c r="AP7" s="39">
        <v>16.399999999999999</v>
      </c>
      <c r="AQ7" s="39">
        <v>25.66</v>
      </c>
      <c r="AR7" s="39">
        <v>21.69</v>
      </c>
      <c r="AS7" s="39">
        <v>1.08</v>
      </c>
      <c r="AT7" s="39">
        <v>131.69999999999999</v>
      </c>
      <c r="AU7" s="39">
        <v>127.37</v>
      </c>
      <c r="AV7" s="39">
        <v>118</v>
      </c>
      <c r="AW7" s="39">
        <v>112.39</v>
      </c>
      <c r="AX7" s="39">
        <v>107.39</v>
      </c>
      <c r="AY7" s="39">
        <v>416.14</v>
      </c>
      <c r="AZ7" s="39">
        <v>371.89</v>
      </c>
      <c r="BA7" s="39">
        <v>293.23</v>
      </c>
      <c r="BB7" s="39">
        <v>300.14</v>
      </c>
      <c r="BC7" s="39">
        <v>301.04000000000002</v>
      </c>
      <c r="BD7" s="39">
        <v>264.97000000000003</v>
      </c>
      <c r="BE7" s="39">
        <v>902.05</v>
      </c>
      <c r="BF7" s="39">
        <v>844.35</v>
      </c>
      <c r="BG7" s="39">
        <v>797.87</v>
      </c>
      <c r="BH7" s="39">
        <v>731.15</v>
      </c>
      <c r="BI7" s="39">
        <v>738.08</v>
      </c>
      <c r="BJ7" s="39">
        <v>487.22</v>
      </c>
      <c r="BK7" s="39">
        <v>483.11</v>
      </c>
      <c r="BL7" s="39">
        <v>542.29999999999995</v>
      </c>
      <c r="BM7" s="39">
        <v>566.65</v>
      </c>
      <c r="BN7" s="39">
        <v>551.62</v>
      </c>
      <c r="BO7" s="39">
        <v>266.61</v>
      </c>
      <c r="BP7" s="39">
        <v>80.5</v>
      </c>
      <c r="BQ7" s="39">
        <v>80.44</v>
      </c>
      <c r="BR7" s="39">
        <v>81.17</v>
      </c>
      <c r="BS7" s="39">
        <v>81.63</v>
      </c>
      <c r="BT7" s="39">
        <v>77.63</v>
      </c>
      <c r="BU7" s="39">
        <v>92.76</v>
      </c>
      <c r="BV7" s="39">
        <v>93.28</v>
      </c>
      <c r="BW7" s="39">
        <v>87.51</v>
      </c>
      <c r="BX7" s="39">
        <v>84.77</v>
      </c>
      <c r="BY7" s="39">
        <v>87.11</v>
      </c>
      <c r="BZ7" s="39">
        <v>103.24</v>
      </c>
      <c r="CA7" s="39">
        <v>191.88</v>
      </c>
      <c r="CB7" s="39">
        <v>192.25</v>
      </c>
      <c r="CC7" s="39">
        <v>190.98</v>
      </c>
      <c r="CD7" s="39">
        <v>190.08</v>
      </c>
      <c r="CE7" s="39">
        <v>200.2</v>
      </c>
      <c r="CF7" s="39">
        <v>208.67</v>
      </c>
      <c r="CG7" s="39">
        <v>208.29</v>
      </c>
      <c r="CH7" s="39">
        <v>218.42</v>
      </c>
      <c r="CI7" s="39">
        <v>227.27</v>
      </c>
      <c r="CJ7" s="39">
        <v>223.98</v>
      </c>
      <c r="CK7" s="39">
        <v>168.38</v>
      </c>
      <c r="CL7" s="39">
        <v>62.14</v>
      </c>
      <c r="CM7" s="39">
        <v>63.54</v>
      </c>
      <c r="CN7" s="39">
        <v>62.22</v>
      </c>
      <c r="CO7" s="39">
        <v>64.819999999999993</v>
      </c>
      <c r="CP7" s="39">
        <v>64.88</v>
      </c>
      <c r="CQ7" s="39">
        <v>49.08</v>
      </c>
      <c r="CR7" s="39">
        <v>49.32</v>
      </c>
      <c r="CS7" s="39">
        <v>50.24</v>
      </c>
      <c r="CT7" s="39">
        <v>50.29</v>
      </c>
      <c r="CU7" s="39">
        <v>49.64</v>
      </c>
      <c r="CV7" s="39">
        <v>60</v>
      </c>
      <c r="CW7" s="39">
        <v>76.92</v>
      </c>
      <c r="CX7" s="39">
        <v>74.930000000000007</v>
      </c>
      <c r="CY7" s="39">
        <v>75.739999999999995</v>
      </c>
      <c r="CZ7" s="39">
        <v>72.94</v>
      </c>
      <c r="DA7" s="39">
        <v>70.75</v>
      </c>
      <c r="DB7" s="39">
        <v>79.3</v>
      </c>
      <c r="DC7" s="39">
        <v>79.34</v>
      </c>
      <c r="DD7" s="39">
        <v>78.650000000000006</v>
      </c>
      <c r="DE7" s="39">
        <v>77.73</v>
      </c>
      <c r="DF7" s="39">
        <v>78.09</v>
      </c>
      <c r="DG7" s="39">
        <v>89.8</v>
      </c>
      <c r="DH7" s="39">
        <v>59.06</v>
      </c>
      <c r="DI7" s="39">
        <v>61.77</v>
      </c>
      <c r="DJ7" s="39">
        <v>63.92</v>
      </c>
      <c r="DK7" s="39">
        <v>66.569999999999993</v>
      </c>
      <c r="DL7" s="39">
        <v>67.819999999999993</v>
      </c>
      <c r="DM7" s="39">
        <v>47.44</v>
      </c>
      <c r="DN7" s="39">
        <v>48.3</v>
      </c>
      <c r="DO7" s="39">
        <v>45.14</v>
      </c>
      <c r="DP7" s="39">
        <v>45.85</v>
      </c>
      <c r="DQ7" s="39">
        <v>47.31</v>
      </c>
      <c r="DR7" s="39">
        <v>49.59</v>
      </c>
      <c r="DS7" s="39">
        <v>0</v>
      </c>
      <c r="DT7" s="39">
        <v>0</v>
      </c>
      <c r="DU7" s="39">
        <v>4.6500000000000004</v>
      </c>
      <c r="DV7" s="39">
        <v>4.8499999999999996</v>
      </c>
      <c r="DW7" s="39">
        <v>4.79</v>
      </c>
      <c r="DX7" s="39">
        <v>11.16</v>
      </c>
      <c r="DY7" s="39">
        <v>12.43</v>
      </c>
      <c r="DZ7" s="39">
        <v>13.58</v>
      </c>
      <c r="EA7" s="39">
        <v>14.13</v>
      </c>
      <c r="EB7" s="39">
        <v>16.77</v>
      </c>
      <c r="EC7" s="39">
        <v>19.440000000000001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0.65</v>
      </c>
      <c r="EJ7" s="39">
        <v>0.46</v>
      </c>
      <c r="EK7" s="39">
        <v>0.44</v>
      </c>
      <c r="EL7" s="39">
        <v>0.52</v>
      </c>
      <c r="EM7" s="39">
        <v>0.47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仮谷　智</cp:lastModifiedBy>
  <cp:lastPrinted>2021-01-19T01:40:14Z</cp:lastPrinted>
  <dcterms:created xsi:type="dcterms:W3CDTF">2020-12-04T02:10:42Z</dcterms:created>
  <dcterms:modified xsi:type="dcterms:W3CDTF">2021-01-19T01:41:16Z</dcterms:modified>
  <cp:category/>
</cp:coreProperties>
</file>