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C:\Users\s-nishimura\Desktop\経営比較分析表（R1決算）\【経営比較分析表】2019_244724_47_1718\"/>
    </mc:Choice>
  </mc:AlternateContent>
  <xr:revisionPtr revIDLastSave="0" documentId="13_ncr:1_{73AF470A-5819-47A5-9A41-340EF354180A}" xr6:coauthVersionLast="36" xr6:coauthVersionMax="36" xr10:uidLastSave="{00000000-0000-0000-0000-000000000000}"/>
  <workbookProtection workbookAlgorithmName="SHA-512" workbookHashValue="jx/cMyBl75w8Gjn13f/GDn3puCQvjHESEm+b1hTN4xJUhdPWmr+/PxY5+Q2F/tkVPLKtarsfNiTSHaXhL/GbjQ==" workbookSaltValue="GdIiZS2J6ezRrTT8JYkyrA=="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S6" i="5"/>
  <c r="R6" i="5"/>
  <c r="Q6" i="5"/>
  <c r="P6" i="5"/>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W10" i="4"/>
  <c r="P10" i="4"/>
  <c r="I10" i="4"/>
  <c r="B10" i="4"/>
  <c r="BB8" i="4"/>
  <c r="AT8" i="4"/>
  <c r="AL8" i="4"/>
  <c r="AD8" i="4"/>
  <c r="P8" i="4"/>
  <c r="I8" i="4"/>
  <c r="B8" i="4"/>
</calcChain>
</file>

<file path=xl/sharedStrings.xml><?xml version="1.0" encoding="utf-8"?>
<sst xmlns="http://schemas.openxmlformats.org/spreadsheetml/2006/main" count="247" uniqueCount="121">
  <si>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</si>
  <si>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</si>
  <si>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</si>
  <si>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</si>
  <si>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</si>
  <si>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</si>
  <si>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</si>
  <si>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</si>
  <si>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</si>
  <si>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</si>
  <si>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</si>
  <si>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</si>
  <si>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</si>
  <si>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</si>
  <si>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</si>
  <si>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</si>
  <si>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</si>
  <si>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</si>
  <si>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</si>
  <si>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</si>
  <si>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</si>
  <si>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</si>
  <si>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</si>
  <si>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</si>
  <si>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</si>
  <si>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</si>
  <si>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</si>
  <si>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</si>
  <si>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</si>
  <si>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</si>
  <si>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</si>
  <si>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</si>
  <si>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</si>
  <si>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</si>
  <si>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</si>
  <si>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</si>
  <si>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</si>
  <si>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</si>
  <si>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</si>
  <si>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</si>
  <si>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</si>
  <si>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</si>
  <si>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</si>
  <si>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</si>
  <si>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</si>
  <si>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</si>
  <si>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</si>
  <si>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</si>
  <si>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</si>
  <si>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</si>
  <si>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</si>
  <si>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</si>
  <si>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</si>
  <si>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</si>
  <si>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</si>
  <si>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</si>
  <si>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</si>
  <si>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</si>
  <si>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</si>
  <si>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</si>
  <si>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</si>
  <si>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</si>
  <si>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</si>
  <si>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</si>
  <si>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</si>
  <si>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</si>
  <si>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</si>
  <si>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</si>
  <si>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</si>
  <si>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</si>
  <si>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</si>
  <si>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</si>
  <si>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</si>
  <si>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</si>
  <si>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</si>
  <si>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</si>
  <si>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</si>
  <si>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</si>
  <si>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</si>
  <si>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</si>
  <si>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</si>
  <si>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</si>
  <si>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</si>
  <si>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</si>
  <si>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</si>
  <si>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</si>
  <si>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</si>
  <si>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</si>
  <si>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</si>
  <si>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</si>
  <si>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</si>
  <si>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</si>
  <si>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</si>
  <si>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</si>
  <si>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</si>
  <si>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</si>
  <si>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</si>
  <si>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</si>
  <si>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</si>
  <si>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南伊勢町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</si>
  <si>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</si>
  <si>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</si>
  <si>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</si>
  <si>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</si>
  <si>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</si>
  <si>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</si>
  <si>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</si>
  <si>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</si>
  <si>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</si>
  <si>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</si>
  <si>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</si>
  <si>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</si>
  <si>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</si>
  <si>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</si>
  <si>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</si>
  <si>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</si>
  <si>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</si>
  <si>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</si>
  <si>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今後、人口減少や高齢化、過疎化が進むことから料金収入の検討が必要になることが予想され、また、維持管理費用をどのように節減するかを検討し、経営の安定化を図る必要があります。</t>
    <rPh sb="0" eb="2">
      <t>コンゴ</t>
    </rPh>
    <rPh sb="3" eb="5">
      <t>ジンコウ</t>
    </rPh>
    <rPh sb="5" eb="7">
      <t>ゲンショウ</t>
    </rPh>
    <rPh sb="8" eb="11">
      <t>コウレイカ</t>
    </rPh>
    <rPh sb="12" eb="15">
      <t>カソカ</t>
    </rPh>
    <rPh sb="16" eb="17">
      <t>スス</t>
    </rPh>
    <rPh sb="22" eb="24">
      <t>リョウキン</t>
    </rPh>
    <rPh sb="24" eb="26">
      <t>シュウニュウ</t>
    </rPh>
    <rPh sb="27" eb="29">
      <t>ケントウ</t>
    </rPh>
    <rPh sb="30" eb="32">
      <t>ヒツヨウ</t>
    </rPh>
    <rPh sb="38" eb="40">
      <t>ヨソウ</t>
    </rPh>
    <rPh sb="46" eb="48">
      <t>イジ</t>
    </rPh>
    <rPh sb="48" eb="50">
      <t>カンリ</t>
    </rPh>
    <rPh sb="50" eb="52">
      <t>ヒヨウ</t>
    </rPh>
    <rPh sb="58" eb="60">
      <t>セツゲン</t>
    </rPh>
    <rPh sb="64" eb="66">
      <t>ケントウ</t>
    </rPh>
    <rPh sb="68" eb="70">
      <t>ケイエイ</t>
    </rPh>
    <rPh sb="71" eb="74">
      <t>アンテイカ</t>
    </rPh>
    <rPh sb="75" eb="76">
      <t>ハカ</t>
    </rPh>
    <rPh sb="77" eb="79">
      <t>ヒツヨウ</t>
    </rPh>
    <phoneticPr fontId="4"/>
  </si>
  <si>
    <t>現在、設置から20年経過している浄化槽があり、オーバーホールを含めた修繕費用等が増加する見込みです。</t>
    <rPh sb="0" eb="2">
      <t>ゲンザイ</t>
    </rPh>
    <rPh sb="3" eb="5">
      <t>セッチ</t>
    </rPh>
    <rPh sb="9" eb="10">
      <t>ネン</t>
    </rPh>
    <rPh sb="10" eb="12">
      <t>ケイカ</t>
    </rPh>
    <rPh sb="16" eb="19">
      <t>ジョウカソウ</t>
    </rPh>
    <rPh sb="31" eb="32">
      <t>フク</t>
    </rPh>
    <rPh sb="34" eb="36">
      <t>シュウゼン</t>
    </rPh>
    <rPh sb="36" eb="38">
      <t>ヒヨウ</t>
    </rPh>
    <rPh sb="38" eb="39">
      <t>トウ</t>
    </rPh>
    <rPh sb="40" eb="42">
      <t>ゾウカ</t>
    </rPh>
    <rPh sb="44" eb="46">
      <t>ミコ</t>
    </rPh>
    <phoneticPr fontId="4"/>
  </si>
  <si>
    <t>収益的収支比率については、年々悪化傾向が見られ、経費回収率については、ほぼ横ばいです。本来、料金収入で会計全体を補うことが独立採算制による基本ですが、本町の地域実情等を考えると、現在の料金収入のみで経営を行うことは困難な状況であり、一般会計からの繰入金に頼らざるを得ない状況です。
汚水処理原価についても、近年ほぼ横ばいでありますが、浄化槽の修繕費用等の維持管理費用が近年増加傾向である。
今後については、経営状況の改善に向けた取組みを行うことが重要であり、修繕・維持管理費用を含めた節減を重要課題とし、経営を行うことが必要です。</t>
    <rPh sb="0" eb="2">
      <t>シュウエキ</t>
    </rPh>
    <rPh sb="2" eb="3">
      <t>テキ</t>
    </rPh>
    <rPh sb="3" eb="5">
      <t>シュウシ</t>
    </rPh>
    <rPh sb="5" eb="7">
      <t>ヒリツ</t>
    </rPh>
    <rPh sb="13" eb="15">
      <t>ネンネン</t>
    </rPh>
    <rPh sb="15" eb="17">
      <t>アッカ</t>
    </rPh>
    <rPh sb="17" eb="19">
      <t>ケイコウ</t>
    </rPh>
    <rPh sb="20" eb="21">
      <t>ミ</t>
    </rPh>
    <rPh sb="24" eb="26">
      <t>ケイヒ</t>
    </rPh>
    <rPh sb="26" eb="28">
      <t>カイシュウ</t>
    </rPh>
    <rPh sb="28" eb="29">
      <t>リツ</t>
    </rPh>
    <rPh sb="37" eb="38">
      <t>ヨコ</t>
    </rPh>
    <rPh sb="43" eb="45">
      <t>ホンライ</t>
    </rPh>
    <rPh sb="46" eb="48">
      <t>リョウキン</t>
    </rPh>
    <rPh sb="48" eb="50">
      <t>シュウニュウ</t>
    </rPh>
    <rPh sb="51" eb="53">
      <t>カイケイ</t>
    </rPh>
    <rPh sb="53" eb="55">
      <t>ゼンタイ</t>
    </rPh>
    <rPh sb="56" eb="57">
      <t>オギナ</t>
    </rPh>
    <rPh sb="61" eb="63">
      <t>ドクリツ</t>
    </rPh>
    <rPh sb="63" eb="65">
      <t>サイサン</t>
    </rPh>
    <rPh sb="65" eb="66">
      <t>セイ</t>
    </rPh>
    <rPh sb="69" eb="71">
      <t>キホン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</si>
</sst>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94A-46C3-9DBF-15607198D34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94A-46C3-9DBF-15607198D34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50.11</c:v>
                </c:pt>
                <c:pt idx="1">
                  <c:v>50.1</c:v>
                </c:pt>
                <c:pt idx="2">
                  <c:v>49.9</c:v>
                </c:pt>
                <c:pt idx="3">
                  <c:v>49.9</c:v>
                </c:pt>
                <c:pt idx="4">
                  <c:v>549.22</c:v>
                </c:pt>
              </c:numCache>
            </c:numRef>
          </c:val>
          <c:extLst>
            <c:ext xmlns:c16="http://schemas.microsoft.com/office/drawing/2014/chart" uri="{C3380CC4-5D6E-409C-BE32-E72D297353CC}">
              <c16:uniqueId val="{00000000-314F-4F08-AB67-BAB3F9C9BB3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58.25</c:v>
                </c:pt>
                <c:pt idx="1">
                  <c:v>61.94</c:v>
                </c:pt>
                <c:pt idx="2">
                  <c:v>61.79</c:v>
                </c:pt>
                <c:pt idx="3">
                  <c:v>59.94</c:v>
                </c:pt>
                <c:pt idx="4">
                  <c:v>59.64</c:v>
                </c:pt>
              </c:numCache>
            </c:numRef>
          </c:val>
          <c:smooth val="0"/>
          <c:extLst>
            <c:ext xmlns:c16="http://schemas.microsoft.com/office/drawing/2014/chart" uri="{C3380CC4-5D6E-409C-BE32-E72D297353CC}">
              <c16:uniqueId val="{00000001-314F-4F08-AB67-BAB3F9C9BB3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40.14</c:v>
                </c:pt>
                <c:pt idx="1">
                  <c:v>42.39</c:v>
                </c:pt>
                <c:pt idx="2">
                  <c:v>44.84</c:v>
                </c:pt>
                <c:pt idx="3">
                  <c:v>46.02</c:v>
                </c:pt>
                <c:pt idx="4">
                  <c:v>48.15</c:v>
                </c:pt>
              </c:numCache>
            </c:numRef>
          </c:val>
          <c:extLst>
            <c:ext xmlns:c16="http://schemas.microsoft.com/office/drawing/2014/chart" uri="{C3380CC4-5D6E-409C-BE32-E72D297353CC}">
              <c16:uniqueId val="{00000000-BFBC-42E9-AE87-45A445046A8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68.150000000000006</c:v>
                </c:pt>
                <c:pt idx="1">
                  <c:v>94.14</c:v>
                </c:pt>
                <c:pt idx="2">
                  <c:v>92.44</c:v>
                </c:pt>
                <c:pt idx="3">
                  <c:v>89.66</c:v>
                </c:pt>
                <c:pt idx="4">
                  <c:v>90.63</c:v>
                </c:pt>
              </c:numCache>
            </c:numRef>
          </c:val>
          <c:smooth val="0"/>
          <c:extLst>
            <c:ext xmlns:c16="http://schemas.microsoft.com/office/drawing/2014/chart" uri="{C3380CC4-5D6E-409C-BE32-E72D297353CC}">
              <c16:uniqueId val="{00000001-BFBC-42E9-AE87-45A445046A8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82.89</c:v>
                </c:pt>
                <c:pt idx="1">
                  <c:v>75</c:v>
                </c:pt>
                <c:pt idx="2">
                  <c:v>78.760000000000005</c:v>
                </c:pt>
                <c:pt idx="3">
                  <c:v>73.77</c:v>
                </c:pt>
                <c:pt idx="4">
                  <c:v>76.12</c:v>
                </c:pt>
              </c:numCache>
            </c:numRef>
          </c:val>
          <c:extLst>
            <c:ext xmlns:c16="http://schemas.microsoft.com/office/drawing/2014/chart" uri="{C3380CC4-5D6E-409C-BE32-E72D297353CC}">
              <c16:uniqueId val="{00000000-F4B3-4717-BABD-4763818E279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4B3-4717-BABD-4763818E279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DF6-4C9D-A437-F449C822C8C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DF6-4C9D-A437-F449C822C8C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1CE-4BCF-AD91-6154C3B0186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1CE-4BCF-AD91-6154C3B0186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4E0-4023-B6CF-06DC928C333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4E0-4023-B6CF-06DC928C333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F54-4C30-A5B7-6D2A5AFC8A1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F54-4C30-A5B7-6D2A5AFC8A1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575.21</c:v>
                </c:pt>
                <c:pt idx="1">
                  <c:v>581.48</c:v>
                </c:pt>
                <c:pt idx="2">
                  <c:v>570.04999999999995</c:v>
                </c:pt>
                <c:pt idx="3">
                  <c:v>596.44000000000005</c:v>
                </c:pt>
                <c:pt idx="4">
                  <c:v>573.86</c:v>
                </c:pt>
              </c:numCache>
            </c:numRef>
          </c:val>
          <c:extLst>
            <c:ext xmlns:c16="http://schemas.microsoft.com/office/drawing/2014/chart" uri="{C3380CC4-5D6E-409C-BE32-E72D297353CC}">
              <c16:uniqueId val="{00000000-6DB7-4830-B988-E834ACEA987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392.19</c:v>
                </c:pt>
                <c:pt idx="1">
                  <c:v>248.44</c:v>
                </c:pt>
                <c:pt idx="2">
                  <c:v>244.85</c:v>
                </c:pt>
                <c:pt idx="3">
                  <c:v>296.89</c:v>
                </c:pt>
                <c:pt idx="4">
                  <c:v>270.57</c:v>
                </c:pt>
              </c:numCache>
            </c:numRef>
          </c:val>
          <c:smooth val="0"/>
          <c:extLst>
            <c:ext xmlns:c16="http://schemas.microsoft.com/office/drawing/2014/chart" uri="{C3380CC4-5D6E-409C-BE32-E72D297353CC}">
              <c16:uniqueId val="{00000001-6DB7-4830-B988-E834ACEA987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58.57</c:v>
                </c:pt>
                <c:pt idx="1">
                  <c:v>50.62</c:v>
                </c:pt>
                <c:pt idx="2">
                  <c:v>53.99</c:v>
                </c:pt>
                <c:pt idx="3">
                  <c:v>49</c:v>
                </c:pt>
                <c:pt idx="4">
                  <c:v>50.17</c:v>
                </c:pt>
              </c:numCache>
            </c:numRef>
          </c:val>
          <c:extLst>
            <c:ext xmlns:c16="http://schemas.microsoft.com/office/drawing/2014/chart" uri="{C3380CC4-5D6E-409C-BE32-E72D297353CC}">
              <c16:uniqueId val="{00000000-638F-47BF-B7BF-DE585B2AB08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57.03</c:v>
                </c:pt>
                <c:pt idx="1">
                  <c:v>66.73</c:v>
                </c:pt>
                <c:pt idx="2">
                  <c:v>64.78</c:v>
                </c:pt>
                <c:pt idx="3">
                  <c:v>63.06</c:v>
                </c:pt>
                <c:pt idx="4">
                  <c:v>62.5</c:v>
                </c:pt>
              </c:numCache>
            </c:numRef>
          </c:val>
          <c:smooth val="0"/>
          <c:extLst>
            <c:ext xmlns:c16="http://schemas.microsoft.com/office/drawing/2014/chart" uri="{C3380CC4-5D6E-409C-BE32-E72D297353CC}">
              <c16:uniqueId val="{00000001-638F-47BF-B7BF-DE585B2AB08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240.22</c:v>
                </c:pt>
                <c:pt idx="1">
                  <c:v>276.89</c:v>
                </c:pt>
                <c:pt idx="2">
                  <c:v>262.02</c:v>
                </c:pt>
                <c:pt idx="3">
                  <c:v>280.02999999999997</c:v>
                </c:pt>
                <c:pt idx="4">
                  <c:v>278.02</c:v>
                </c:pt>
              </c:numCache>
            </c:numRef>
          </c:val>
          <c:extLst>
            <c:ext xmlns:c16="http://schemas.microsoft.com/office/drawing/2014/chart" uri="{C3380CC4-5D6E-409C-BE32-E72D297353CC}">
              <c16:uniqueId val="{00000000-8435-48A3-8BF7-C3019AC1051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283.73</c:v>
                </c:pt>
                <c:pt idx="1">
                  <c:v>241.29</c:v>
                </c:pt>
                <c:pt idx="2">
                  <c:v>250.21</c:v>
                </c:pt>
                <c:pt idx="3">
                  <c:v>264.77</c:v>
                </c:pt>
                <c:pt idx="4">
                  <c:v>269.33</c:v>
                </c:pt>
              </c:numCache>
            </c:numRef>
          </c:val>
          <c:smooth val="0"/>
          <c:extLst>
            <c:ext xmlns:c16="http://schemas.microsoft.com/office/drawing/2014/chart" uri="{C3380CC4-5D6E-409C-BE32-E72D297353CC}">
              <c16:uniqueId val="{00000001-8435-48A3-8BF7-C3019AC1051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Q24"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三重県　南伊勢町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特定地域生活排水処理</v>
      </c>
      <c r="Q8" s="72"/>
      <c r="R8" s="72"/>
      <c r="S8" s="72"/>
      <c r="T8" s="72"/>
      <c r="U8" s="72"/>
      <c r="V8" s="72"/>
      <c r="W8" s="72" t="str">
        <f>データ!L6</f>
        <v>K2</v>
      </c>
      <c r="X8" s="72"/>
      <c r="Y8" s="72"/>
      <c r="Z8" s="72"/>
      <c r="AA8" s="72"/>
      <c r="AB8" s="72"/>
      <c r="AC8" s="72"/>
      <c r="AD8" s="73" t="str">
        <f>データ!$M$6</f>
        <v>非設置</v>
      </c>
      <c r="AE8" s="73"/>
      <c r="AF8" s="73"/>
      <c r="AG8" s="73"/>
      <c r="AH8" s="73"/>
      <c r="AI8" s="73"/>
      <c r="AJ8" s="73"/>
      <c r="AK8" s="3"/>
      <c r="AL8" s="69">
        <f>データ!S6</f>
        <v>12345</v>
      </c>
      <c r="AM8" s="69"/>
      <c r="AN8" s="69"/>
      <c r="AO8" s="69"/>
      <c r="AP8" s="69"/>
      <c r="AQ8" s="69"/>
      <c r="AR8" s="69"/>
      <c r="AS8" s="69"/>
      <c r="AT8" s="68">
        <f>データ!T6</f>
        <v>241.89</v>
      </c>
      <c r="AU8" s="68"/>
      <c r="AV8" s="68"/>
      <c r="AW8" s="68"/>
      <c r="AX8" s="68"/>
      <c r="AY8" s="68"/>
      <c r="AZ8" s="68"/>
      <c r="BA8" s="68"/>
      <c r="BB8" s="68">
        <f>データ!U6</f>
        <v>51.04</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20.79</v>
      </c>
      <c r="Q10" s="68"/>
      <c r="R10" s="68"/>
      <c r="S10" s="68"/>
      <c r="T10" s="68"/>
      <c r="U10" s="68"/>
      <c r="V10" s="68"/>
      <c r="W10" s="68">
        <f>データ!Q6</f>
        <v>100</v>
      </c>
      <c r="X10" s="68"/>
      <c r="Y10" s="68"/>
      <c r="Z10" s="68"/>
      <c r="AA10" s="68"/>
      <c r="AB10" s="68"/>
      <c r="AC10" s="68"/>
      <c r="AD10" s="69">
        <f>データ!R6</f>
        <v>3410</v>
      </c>
      <c r="AE10" s="69"/>
      <c r="AF10" s="69"/>
      <c r="AG10" s="69"/>
      <c r="AH10" s="69"/>
      <c r="AI10" s="69"/>
      <c r="AJ10" s="69"/>
      <c r="AK10" s="2"/>
      <c r="AL10" s="69">
        <f>データ!V6</f>
        <v>2544</v>
      </c>
      <c r="AM10" s="69"/>
      <c r="AN10" s="69"/>
      <c r="AO10" s="69"/>
      <c r="AP10" s="69"/>
      <c r="AQ10" s="69"/>
      <c r="AR10" s="69"/>
      <c r="AS10" s="69"/>
      <c r="AT10" s="68">
        <f>データ!W6</f>
        <v>46.26</v>
      </c>
      <c r="AU10" s="68"/>
      <c r="AV10" s="68"/>
      <c r="AW10" s="68"/>
      <c r="AX10" s="68"/>
      <c r="AY10" s="68"/>
      <c r="AZ10" s="68"/>
      <c r="BA10" s="68"/>
      <c r="BB10" s="68">
        <f>データ!X6</f>
        <v>54.99</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120</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119</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【307.23】</v>
      </c>
      <c r="I86" s="26" t="str">
        <f>データ!CA6</f>
        <v>【59.98】</v>
      </c>
      <c r="J86" s="26" t="str">
        <f>データ!CL6</f>
        <v>【272.98】</v>
      </c>
      <c r="K86" s="26" t="str">
        <f>データ!CW6</f>
        <v>【58.71】</v>
      </c>
      <c r="L86" s="26" t="str">
        <f>データ!DH6</f>
        <v>【79.51】</v>
      </c>
      <c r="M86" s="26" t="s">
        <v>45</v>
      </c>
      <c r="N86" s="26" t="s">
        <v>43</v>
      </c>
      <c r="O86" s="26" t="str">
        <f>データ!EO6</f>
        <v>【-】</v>
      </c>
    </row>
  </sheetData>
  <sheetProtection algorithmName="SHA-512" hashValue="hy48frGBZwjrs5TjvpE2vv5D88UTm76n95B9dqhGV3klLxFYA+iYYmtQGEWk1MfnuBi+irvRFmeJT6X5L7hEnw==" saltValue="iy0JyNmbZ36S9DXhA56SK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58</v>
      </c>
      <c r="B4" s="30"/>
      <c r="C4" s="30"/>
      <c r="D4" s="30"/>
      <c r="E4" s="30"/>
      <c r="F4" s="30"/>
      <c r="G4" s="30"/>
      <c r="H4" s="80"/>
      <c r="I4" s="81"/>
      <c r="J4" s="81"/>
      <c r="K4" s="81"/>
      <c r="L4" s="81"/>
      <c r="M4" s="81"/>
      <c r="N4" s="81"/>
      <c r="O4" s="81"/>
      <c r="P4" s="81"/>
      <c r="Q4" s="81"/>
      <c r="R4" s="81"/>
      <c r="S4" s="81"/>
      <c r="T4" s="81"/>
      <c r="U4" s="81"/>
      <c r="V4" s="81"/>
      <c r="W4" s="81"/>
      <c r="X4" s="82"/>
      <c r="Y4" s="76" t="s">
        <v>59</v>
      </c>
      <c r="Z4" s="76"/>
      <c r="AA4" s="76"/>
      <c r="AB4" s="76"/>
      <c r="AC4" s="76"/>
      <c r="AD4" s="76"/>
      <c r="AE4" s="76"/>
      <c r="AF4" s="76"/>
      <c r="AG4" s="76"/>
      <c r="AH4" s="76"/>
      <c r="AI4" s="76"/>
      <c r="AJ4" s="76" t="s">
        <v>60</v>
      </c>
      <c r="AK4" s="76"/>
      <c r="AL4" s="76"/>
      <c r="AM4" s="76"/>
      <c r="AN4" s="76"/>
      <c r="AO4" s="76"/>
      <c r="AP4" s="76"/>
      <c r="AQ4" s="76"/>
      <c r="AR4" s="76"/>
      <c r="AS4" s="76"/>
      <c r="AT4" s="76"/>
      <c r="AU4" s="76" t="s">
        <v>61</v>
      </c>
      <c r="AV4" s="76"/>
      <c r="AW4" s="76"/>
      <c r="AX4" s="76"/>
      <c r="AY4" s="76"/>
      <c r="AZ4" s="76"/>
      <c r="BA4" s="76"/>
      <c r="BB4" s="76"/>
      <c r="BC4" s="76"/>
      <c r="BD4" s="76"/>
      <c r="BE4" s="76"/>
      <c r="BF4" s="76" t="s">
        <v>62</v>
      </c>
      <c r="BG4" s="76"/>
      <c r="BH4" s="76"/>
      <c r="BI4" s="76"/>
      <c r="BJ4" s="76"/>
      <c r="BK4" s="76"/>
      <c r="BL4" s="76"/>
      <c r="BM4" s="76"/>
      <c r="BN4" s="76"/>
      <c r="BO4" s="76"/>
      <c r="BP4" s="76"/>
      <c r="BQ4" s="76" t="s">
        <v>63</v>
      </c>
      <c r="BR4" s="76"/>
      <c r="BS4" s="76"/>
      <c r="BT4" s="76"/>
      <c r="BU4" s="76"/>
      <c r="BV4" s="76"/>
      <c r="BW4" s="76"/>
      <c r="BX4" s="76"/>
      <c r="BY4" s="76"/>
      <c r="BZ4" s="76"/>
      <c r="CA4" s="76"/>
      <c r="CB4" s="76" t="s">
        <v>64</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2019</v>
      </c>
      <c r="C6" s="33">
        <f t="shared" ref="C6:X6" si="3">C7</f>
        <v>244724</v>
      </c>
      <c r="D6" s="33">
        <f t="shared" si="3"/>
        <v>47</v>
      </c>
      <c r="E6" s="33">
        <f t="shared" si="3"/>
        <v>18</v>
      </c>
      <c r="F6" s="33">
        <f t="shared" si="3"/>
        <v>0</v>
      </c>
      <c r="G6" s="33">
        <f t="shared" si="3"/>
        <v>0</v>
      </c>
      <c r="H6" s="33" t="str">
        <f t="shared" si="3"/>
        <v>三重県　南伊勢町</v>
      </c>
      <c r="I6" s="33" t="str">
        <f t="shared" si="3"/>
        <v>法非適用</v>
      </c>
      <c r="J6" s="33" t="str">
        <f t="shared" si="3"/>
        <v>下水道事業</v>
      </c>
      <c r="K6" s="33" t="str">
        <f t="shared" si="3"/>
        <v>特定地域生活排水処理</v>
      </c>
      <c r="L6" s="33" t="str">
        <f t="shared" si="3"/>
        <v>K2</v>
      </c>
      <c r="M6" s="33" t="str">
        <f t="shared" si="3"/>
        <v>非設置</v>
      </c>
      <c r="N6" s="34" t="str">
        <f t="shared" si="3"/>
        <v>-</v>
      </c>
      <c r="O6" s="34" t="str">
        <f t="shared" si="3"/>
        <v>該当数値なし</v>
      </c>
      <c r="P6" s="34">
        <f t="shared" si="3"/>
        <v>20.79</v>
      </c>
      <c r="Q6" s="34">
        <f t="shared" si="3"/>
        <v>100</v>
      </c>
      <c r="R6" s="34">
        <f t="shared" si="3"/>
        <v>3410</v>
      </c>
      <c r="S6" s="34">
        <f t="shared" si="3"/>
        <v>12345</v>
      </c>
      <c r="T6" s="34">
        <f t="shared" si="3"/>
        <v>241.89</v>
      </c>
      <c r="U6" s="34">
        <f t="shared" si="3"/>
        <v>51.04</v>
      </c>
      <c r="V6" s="34">
        <f t="shared" si="3"/>
        <v>2544</v>
      </c>
      <c r="W6" s="34">
        <f t="shared" si="3"/>
        <v>46.26</v>
      </c>
      <c r="X6" s="34">
        <f t="shared" si="3"/>
        <v>54.99</v>
      </c>
      <c r="Y6" s="35">
        <f>IF(Y7="",NA(),Y7)</f>
        <v>82.89</v>
      </c>
      <c r="Z6" s="35">
        <f t="shared" ref="Z6:AH6" si="4">IF(Z7="",NA(),Z7)</f>
        <v>75</v>
      </c>
      <c r="AA6" s="35">
        <f t="shared" si="4"/>
        <v>78.760000000000005</v>
      </c>
      <c r="AB6" s="35">
        <f t="shared" si="4"/>
        <v>73.77</v>
      </c>
      <c r="AC6" s="35">
        <f t="shared" si="4"/>
        <v>76.12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575.21</v>
      </c>
      <c r="BG6" s="35">
        <f t="shared" ref="BG6:BO6" si="7">IF(BG7="",NA(),BG7)</f>
        <v>581.48</v>
      </c>
      <c r="BH6" s="35">
        <f t="shared" si="7"/>
        <v>570.04999999999995</v>
      </c>
      <c r="BI6" s="35">
        <f t="shared" si="7"/>
        <v>596.44000000000005</v>
      </c>
      <c r="BJ6" s="35">
        <f t="shared" si="7"/>
        <v>573.86</v>
      </c>
      <c r="BK6" s="35">
        <f t="shared" si="7"/>
        <v>392.19</v>
      </c>
      <c r="BL6" s="35">
        <f t="shared" si="7"/>
        <v>248.44</v>
      </c>
      <c r="BM6" s="35">
        <f t="shared" si="7"/>
        <v>244.85</v>
      </c>
      <c r="BN6" s="35">
        <f t="shared" si="7"/>
        <v>296.89</v>
      </c>
      <c r="BO6" s="35">
        <f t="shared" si="7"/>
        <v>270.57</v>
      </c>
      <c r="BP6" s="34" t="str">
        <f>IF(BP7="","",IF(BP7="-","【-】","【"&amp;SUBSTITUTE(TEXT(BP7,"#,##0.00"),"-","△")&amp;"】"))</f>
        <v>【307.23】</v>
      </c>
      <c r="BQ6" s="35">
        <f>IF(BQ7="",NA(),BQ7)</f>
        <v>58.57</v>
      </c>
      <c r="BR6" s="35">
        <f t="shared" ref="BR6:BZ6" si="8">IF(BR7="",NA(),BR7)</f>
        <v>50.62</v>
      </c>
      <c r="BS6" s="35">
        <f t="shared" si="8"/>
        <v>53.99</v>
      </c>
      <c r="BT6" s="35">
        <f t="shared" si="8"/>
        <v>49</v>
      </c>
      <c r="BU6" s="35">
        <f t="shared" si="8"/>
        <v>50.17</v>
      </c>
      <c r="BV6" s="35">
        <f t="shared" si="8"/>
        <v>57.03</v>
      </c>
      <c r="BW6" s="35">
        <f t="shared" si="8"/>
        <v>66.73</v>
      </c>
      <c r="BX6" s="35">
        <f t="shared" si="8"/>
        <v>64.78</v>
      </c>
      <c r="BY6" s="35">
        <f t="shared" si="8"/>
        <v>63.06</v>
      </c>
      <c r="BZ6" s="35">
        <f t="shared" si="8"/>
        <v>62.5</v>
      </c>
      <c r="CA6" s="34" t="str">
        <f>IF(CA7="","",IF(CA7="-","【-】","【"&amp;SUBSTITUTE(TEXT(CA7,"#,##0.00"),"-","△")&amp;"】"))</f>
        <v>【59.98】</v>
      </c>
      <c r="CB6" s="35">
        <f>IF(CB7="",NA(),CB7)</f>
        <v>240.22</v>
      </c>
      <c r="CC6" s="35">
        <f t="shared" ref="CC6:CK6" si="9">IF(CC7="",NA(),CC7)</f>
        <v>276.89</v>
      </c>
      <c r="CD6" s="35">
        <f t="shared" si="9"/>
        <v>262.02</v>
      </c>
      <c r="CE6" s="35">
        <f t="shared" si="9"/>
        <v>280.02999999999997</v>
      </c>
      <c r="CF6" s="35">
        <f t="shared" si="9"/>
        <v>278.02</v>
      </c>
      <c r="CG6" s="35">
        <f t="shared" si="9"/>
        <v>283.73</v>
      </c>
      <c r="CH6" s="35">
        <f t="shared" si="9"/>
        <v>241.29</v>
      </c>
      <c r="CI6" s="35">
        <f t="shared" si="9"/>
        <v>250.21</v>
      </c>
      <c r="CJ6" s="35">
        <f t="shared" si="9"/>
        <v>264.77</v>
      </c>
      <c r="CK6" s="35">
        <f t="shared" si="9"/>
        <v>269.33</v>
      </c>
      <c r="CL6" s="34" t="str">
        <f>IF(CL7="","",IF(CL7="-","【-】","【"&amp;SUBSTITUTE(TEXT(CL7,"#,##0.00"),"-","△")&amp;"】"))</f>
        <v>【272.98】</v>
      </c>
      <c r="CM6" s="35">
        <f>IF(CM7="",NA(),CM7)</f>
        <v>50.11</v>
      </c>
      <c r="CN6" s="35">
        <f t="shared" ref="CN6:CV6" si="10">IF(CN7="",NA(),CN7)</f>
        <v>50.1</v>
      </c>
      <c r="CO6" s="35">
        <f t="shared" si="10"/>
        <v>49.9</v>
      </c>
      <c r="CP6" s="35">
        <f t="shared" si="10"/>
        <v>49.9</v>
      </c>
      <c r="CQ6" s="35">
        <f t="shared" si="10"/>
        <v>549.22</v>
      </c>
      <c r="CR6" s="35">
        <f t="shared" si="10"/>
        <v>58.25</v>
      </c>
      <c r="CS6" s="35">
        <f t="shared" si="10"/>
        <v>61.94</v>
      </c>
      <c r="CT6" s="35">
        <f t="shared" si="10"/>
        <v>61.79</v>
      </c>
      <c r="CU6" s="35">
        <f t="shared" si="10"/>
        <v>59.94</v>
      </c>
      <c r="CV6" s="35">
        <f t="shared" si="10"/>
        <v>59.64</v>
      </c>
      <c r="CW6" s="34" t="str">
        <f>IF(CW7="","",IF(CW7="-","【-】","【"&amp;SUBSTITUTE(TEXT(CW7,"#,##0.00"),"-","△")&amp;"】"))</f>
        <v>【58.71】</v>
      </c>
      <c r="CX6" s="35">
        <f>IF(CX7="",NA(),CX7)</f>
        <v>40.14</v>
      </c>
      <c r="CY6" s="35">
        <f t="shared" ref="CY6:DG6" si="11">IF(CY7="",NA(),CY7)</f>
        <v>42.39</v>
      </c>
      <c r="CZ6" s="35">
        <f t="shared" si="11"/>
        <v>44.84</v>
      </c>
      <c r="DA6" s="35">
        <f t="shared" si="11"/>
        <v>46.02</v>
      </c>
      <c r="DB6" s="35">
        <f t="shared" si="11"/>
        <v>48.15</v>
      </c>
      <c r="DC6" s="35">
        <f t="shared" si="11"/>
        <v>68.150000000000006</v>
      </c>
      <c r="DD6" s="35">
        <f t="shared" si="11"/>
        <v>94.14</v>
      </c>
      <c r="DE6" s="35">
        <f t="shared" si="11"/>
        <v>92.44</v>
      </c>
      <c r="DF6" s="35">
        <f t="shared" si="11"/>
        <v>89.66</v>
      </c>
      <c r="DG6" s="35">
        <f t="shared" si="11"/>
        <v>90.63</v>
      </c>
      <c r="DH6" s="34" t="str">
        <f>IF(DH7="","",IF(DH7="-","【-】","【"&amp;SUBSTITUTE(TEXT(DH7,"#,##0.00"),"-","△")&amp;"】"))</f>
        <v>【79.51】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2019</v>
      </c>
      <c r="C7" s="37">
        <v>244724</v>
      </c>
      <c r="D7" s="37">
        <v>47</v>
      </c>
      <c r="E7" s="37">
        <v>18</v>
      </c>
      <c r="F7" s="37">
        <v>0</v>
      </c>
      <c r="G7" s="37">
        <v>0</v>
      </c>
      <c r="H7" s="37" t="s">
        <v>99</v>
      </c>
      <c r="I7" s="37" t="s">
        <v>100</v>
      </c>
      <c r="J7" s="37" t="s">
        <v>101</v>
      </c>
      <c r="K7" s="37" t="s">
        <v>102</v>
      </c>
      <c r="L7" s="37" t="s">
        <v>103</v>
      </c>
      <c r="M7" s="37" t="s">
        <v>104</v>
      </c>
      <c r="N7" s="38" t="s">
        <v>105</v>
      </c>
      <c r="O7" s="38" t="s">
        <v>106</v>
      </c>
      <c r="P7" s="38">
        <v>20.79</v>
      </c>
      <c r="Q7" s="38">
        <v>100</v>
      </c>
      <c r="R7" s="38">
        <v>3410</v>
      </c>
      <c r="S7" s="38">
        <v>12345</v>
      </c>
      <c r="T7" s="38">
        <v>241.89</v>
      </c>
      <c r="U7" s="38">
        <v>51.04</v>
      </c>
      <c r="V7" s="38">
        <v>2544</v>
      </c>
      <c r="W7" s="38">
        <v>46.26</v>
      </c>
      <c r="X7" s="38">
        <v>54.99</v>
      </c>
      <c r="Y7" s="38">
        <v>82.89</v>
      </c>
      <c r="Z7" s="38">
        <v>75</v>
      </c>
      <c r="AA7" s="38">
        <v>78.760000000000005</v>
      </c>
      <c r="AB7" s="38">
        <v>73.77</v>
      </c>
      <c r="AC7" s="38">
        <v>76.12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575.21</v>
      </c>
      <c r="BG7" s="38">
        <v>581.48</v>
      </c>
      <c r="BH7" s="38">
        <v>570.04999999999995</v>
      </c>
      <c r="BI7" s="38">
        <v>596.44000000000005</v>
      </c>
      <c r="BJ7" s="38">
        <v>573.86</v>
      </c>
      <c r="BK7" s="38">
        <v>392.19</v>
      </c>
      <c r="BL7" s="38">
        <v>248.44</v>
      </c>
      <c r="BM7" s="38">
        <v>244.85</v>
      </c>
      <c r="BN7" s="38">
        <v>296.89</v>
      </c>
      <c r="BO7" s="38">
        <v>270.57</v>
      </c>
      <c r="BP7" s="38">
        <v>307.23</v>
      </c>
      <c r="BQ7" s="38">
        <v>58.57</v>
      </c>
      <c r="BR7" s="38">
        <v>50.62</v>
      </c>
      <c r="BS7" s="38">
        <v>53.99</v>
      </c>
      <c r="BT7" s="38">
        <v>49</v>
      </c>
      <c r="BU7" s="38">
        <v>50.17</v>
      </c>
      <c r="BV7" s="38">
        <v>57.03</v>
      </c>
      <c r="BW7" s="38">
        <v>66.73</v>
      </c>
      <c r="BX7" s="38">
        <v>64.78</v>
      </c>
      <c r="BY7" s="38">
        <v>63.06</v>
      </c>
      <c r="BZ7" s="38">
        <v>62.5</v>
      </c>
      <c r="CA7" s="38">
        <v>59.98</v>
      </c>
      <c r="CB7" s="38">
        <v>240.22</v>
      </c>
      <c r="CC7" s="38">
        <v>276.89</v>
      </c>
      <c r="CD7" s="38">
        <v>262.02</v>
      </c>
      <c r="CE7" s="38">
        <v>280.02999999999997</v>
      </c>
      <c r="CF7" s="38">
        <v>278.02</v>
      </c>
      <c r="CG7" s="38">
        <v>283.73</v>
      </c>
      <c r="CH7" s="38">
        <v>241.29</v>
      </c>
      <c r="CI7" s="38">
        <v>250.21</v>
      </c>
      <c r="CJ7" s="38">
        <v>264.77</v>
      </c>
      <c r="CK7" s="38">
        <v>269.33</v>
      </c>
      <c r="CL7" s="38">
        <v>272.98</v>
      </c>
      <c r="CM7" s="38">
        <v>50.11</v>
      </c>
      <c r="CN7" s="38">
        <v>50.1</v>
      </c>
      <c r="CO7" s="38">
        <v>49.9</v>
      </c>
      <c r="CP7" s="38">
        <v>49.9</v>
      </c>
      <c r="CQ7" s="38">
        <v>549.22</v>
      </c>
      <c r="CR7" s="38">
        <v>58.25</v>
      </c>
      <c r="CS7" s="38">
        <v>61.94</v>
      </c>
      <c r="CT7" s="38">
        <v>61.79</v>
      </c>
      <c r="CU7" s="38">
        <v>59.94</v>
      </c>
      <c r="CV7" s="38">
        <v>59.64</v>
      </c>
      <c r="CW7" s="38">
        <v>58.71</v>
      </c>
      <c r="CX7" s="38">
        <v>40.14</v>
      </c>
      <c r="CY7" s="38">
        <v>42.39</v>
      </c>
      <c r="CZ7" s="38">
        <v>44.84</v>
      </c>
      <c r="DA7" s="38">
        <v>46.02</v>
      </c>
      <c r="DB7" s="38">
        <v>48.15</v>
      </c>
      <c r="DC7" s="38">
        <v>68.150000000000006</v>
      </c>
      <c r="DD7" s="38">
        <v>94.14</v>
      </c>
      <c r="DE7" s="38">
        <v>92.44</v>
      </c>
      <c r="DF7" s="38">
        <v>89.66</v>
      </c>
      <c r="DG7" s="38">
        <v>90.63</v>
      </c>
      <c r="DH7" s="38">
        <v>79.510000000000005</v>
      </c>
      <c r="DI7" s="38"/>
      <c r="DJ7" s="38"/>
      <c r="DK7" s="38"/>
      <c r="DL7" s="38"/>
      <c r="DM7" s="38"/>
      <c r="DN7" s="38"/>
      <c r="DO7" s="38"/>
      <c r="DP7" s="38"/>
      <c r="DQ7" s="38"/>
      <c r="DR7" s="38"/>
      <c r="DS7" s="38"/>
      <c r="DT7" s="38"/>
      <c r="DU7" s="38"/>
      <c r="DV7" s="38"/>
      <c r="DW7" s="38"/>
      <c r="DX7" s="38"/>
      <c r="DY7" s="38"/>
      <c r="DZ7" s="38"/>
      <c r="EA7" s="38"/>
      <c r="EB7" s="38"/>
      <c r="EC7" s="38"/>
      <c r="ED7" s="38"/>
      <c r="EE7" s="38" t="s">
        <v>105</v>
      </c>
      <c r="EF7" s="38" t="s">
        <v>105</v>
      </c>
      <c r="EG7" s="38" t="s">
        <v>105</v>
      </c>
      <c r="EH7" s="38" t="s">
        <v>105</v>
      </c>
      <c r="EI7" s="38" t="s">
        <v>105</v>
      </c>
      <c r="EJ7" s="38" t="s">
        <v>105</v>
      </c>
      <c r="EK7" s="38" t="s">
        <v>105</v>
      </c>
      <c r="EL7" s="38" t="s">
        <v>105</v>
      </c>
      <c r="EM7" s="38" t="s">
        <v>105</v>
      </c>
      <c r="EN7" s="38" t="s">
        <v>105</v>
      </c>
      <c r="EO7" s="38" t="s">
        <v>105</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112</v>
      </c>
    </row>
    <row r="12" spans="1:145" x14ac:dyDescent="0.15">
      <c r="B12">
        <v>1</v>
      </c>
      <c r="C12">
        <v>1</v>
      </c>
      <c r="D12">
        <v>1</v>
      </c>
      <c r="E12">
        <v>1</v>
      </c>
      <c r="F12">
        <v>1</v>
      </c>
      <c r="G12" t="s">
        <v>113</v>
      </c>
    </row>
    <row r="13" spans="1:145" x14ac:dyDescent="0.15">
      <c r="B13" t="s">
        <v>114</v>
      </c>
      <c r="C13" t="s">
        <v>115</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西村　聡史</cp:lastModifiedBy>
  <dcterms:created xsi:type="dcterms:W3CDTF">2020-12-04T03:17:40Z</dcterms:created>
  <dcterms:modified xsi:type="dcterms:W3CDTF">2021-01-18T01:53:35Z</dcterms:modified>
  <cp:category/>
</cp:coreProperties>
</file>