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s-nishimura\Desktop\経営比較分析表（R1決算）\【経営比較分析表】2019_244724_47_1718\"/>
    </mc:Choice>
  </mc:AlternateContent>
  <xr:revisionPtr revIDLastSave="0" documentId="13_ncr:1_{2118C9C4-B177-4729-8CBA-C525C81DFA5F}" xr6:coauthVersionLast="36" xr6:coauthVersionMax="36" xr10:uidLastSave="{00000000-0000-0000-0000-000000000000}"/>
  <workbookProtection workbookAlgorithmName="SHA-512" workbookHashValue="uuXATdSvyKczEGcRbOvPLri1pF5k0JGGkqF0hYUSC7nRm1V/sYaMw1v/O3Xn5jmUvbx3SRf70aCJHLIGmcxomg==" workbookSaltValue="u3fxWOMH/fr0eeIDa1PsA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I10" i="4"/>
  <c r="AL8" i="4"/>
  <c r="P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<sst xmlns="http://schemas.openxmlformats.org/spreadsheetml/2006/main" count="236" uniqueCount="119">
  <si>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</si>
  <si>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</si>
  <si>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</si>
  <si>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</si>
  <si>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</si>
  <si>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</si>
  <si>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</si>
  <si>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</si>
  <si>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</si>
  <si>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</si>
  <si>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</si>
  <si>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</si>
  <si>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</si>
  <si>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</si>
  <si>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</si>
  <si>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</si>
  <si>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</si>
  <si>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</si>
  <si>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</si>
  <si>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</si>
  <si>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</si>
  <si>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</si>
  <si>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</si>
  <si>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</si>
  <si>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</si>
  <si>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</si>
  <si>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</si>
  <si>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</si>
  <si>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</si>
  <si>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</si>
  <si>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</si>
  <si>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</si>
  <si>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</si>
  <si>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</si>
  <si>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</si>
  <si>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</si>
  <si>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</si>
  <si>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</si>
  <si>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</si>
  <si>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</si>
  <si>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</si>
  <si>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</si>
  <si>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</si>
  <si>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</si>
  <si>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</si>
  <si>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</si>
  <si>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</si>
  <si>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</si>
  <si>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</si>
  <si>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</si>
  <si>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</si>
  <si>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</si>
  <si>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</si>
  <si>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</si>
  <si>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</si>
  <si>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</si>
  <si>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</si>
  <si>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</si>
  <si>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</si>
  <si>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</si>
  <si>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</si>
  <si>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</si>
  <si>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</si>
  <si>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</si>
  <si>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</si>
  <si>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</si>
  <si>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</si>
  <si>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</si>
  <si>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</si>
  <si>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</si>
  <si>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</si>
  <si>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</si>
  <si>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</si>
  <si>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</si>
  <si>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</si>
  <si>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</si>
  <si>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</si>
  <si>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</si>
  <si>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</si>
  <si>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</si>
  <si>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</si>
  <si>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</si>
  <si>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</si>
  <si>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</si>
  <si>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</si>
  <si>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</si>
  <si>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</si>
  <si>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</si>
  <si>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</si>
  <si>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</si>
  <si>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</si>
  <si>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</si>
  <si>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</si>
  <si>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</si>
  <si>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</si>
  <si>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</si>
  <si>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</si>
  <si>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</si>
  <si>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</si>
  <si>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</si>
  <si>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</si>
  <si>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</si>
  <si>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</si>
  <si>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</si>
  <si>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</si>
  <si>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</si>
  <si>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</si>
  <si>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</si>
  <si>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</si>
  <si>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</si>
  <si>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</si>
  <si>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</si>
  <si>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</si>
  <si>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</si>
  <si>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</si>
  <si>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</si>
  <si>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今後、人口減少や高齢化・過疎化が進むことから料金収入の検討が必要になることが予測され、また、維持管理費用をどのように節減するかを検討し、経営の安定化を図る必要があります。</t>
    <rPh sb="0" eb="2">
      <t>コンゴ</t>
    </rPh>
    <rPh sb="3" eb="5">
      <t>ジンコウ</t>
    </rPh>
    <rPh sb="5" eb="7">
      <t>ゲンショウ</t>
    </rPh>
    <rPh sb="8" eb="11">
      <t>コウレイカ</t>
    </rPh>
    <rPh sb="12" eb="14">
      <t>カソ</t>
    </rPh>
    <rPh sb="14" eb="15">
      <t>カ</t>
    </rPh>
    <rPh sb="16" eb="17">
      <t>スス</t>
    </rPh>
    <rPh sb="22" eb="24">
      <t>リョウキン</t>
    </rPh>
    <rPh sb="24" eb="26">
      <t>シュウニュウ</t>
    </rPh>
    <rPh sb="27" eb="29">
      <t>ケントウ</t>
    </rPh>
    <rPh sb="30" eb="32">
      <t>ヒツヨウ</t>
    </rPh>
    <rPh sb="38" eb="40">
      <t>ヨソク</t>
    </rPh>
    <rPh sb="46" eb="48">
      <t>イジ</t>
    </rPh>
    <rPh sb="48" eb="50">
      <t>カンリ</t>
    </rPh>
    <rPh sb="50" eb="52">
      <t>ヒヨウ</t>
    </rPh>
    <rPh sb="58" eb="60">
      <t>セツゲン</t>
    </rPh>
    <rPh sb="64" eb="66">
      <t>ケントウ</t>
    </rPh>
    <rPh sb="68" eb="70">
      <t>ケイエイ</t>
    </rPh>
    <rPh sb="71" eb="74">
      <t>アンテイカ</t>
    </rPh>
    <rPh sb="75" eb="76">
      <t>ハカ</t>
    </rPh>
    <rPh sb="77" eb="79">
      <t>ヒツヨウ</t>
    </rPh>
    <phoneticPr fontId="4"/>
  </si>
  <si>
    <t>現在、2地区供用開始しており、20年経過している区域では、今後も処理場、管路等の修繕費用が増加する見込みです。</t>
    <rPh sb="0" eb="2">
      <t>ゲンザイ</t>
    </rPh>
    <rPh sb="4" eb="6">
      <t>チク</t>
    </rPh>
    <rPh sb="6" eb="8">
      <t>キョウヨウ</t>
    </rPh>
    <rPh sb="8" eb="10">
      <t>カイシ</t>
    </rPh>
    <rPh sb="17" eb="18">
      <t>ネン</t>
    </rPh>
    <rPh sb="18" eb="20">
      <t>ケイカ</t>
    </rPh>
    <rPh sb="24" eb="26">
      <t>クイキ</t>
    </rPh>
    <rPh sb="29" eb="31">
      <t>コンゴ</t>
    </rPh>
    <rPh sb="32" eb="34">
      <t>ショリ</t>
    </rPh>
    <rPh sb="34" eb="35">
      <t>バ</t>
    </rPh>
    <rPh sb="36" eb="38">
      <t>カンロ</t>
    </rPh>
    <rPh sb="38" eb="39">
      <t>トウ</t>
    </rPh>
    <rPh sb="40" eb="42">
      <t>シュウゼン</t>
    </rPh>
    <rPh sb="42" eb="44">
      <t>ヒヨウ</t>
    </rPh>
    <rPh sb="45" eb="47">
      <t>ゾウカ</t>
    </rPh>
    <rPh sb="49" eb="51">
      <t>ミコ</t>
    </rPh>
    <phoneticPr fontId="4"/>
  </si>
  <si>
    <t>収益的収支比率については、年度により維持管理費用による差異が見られますが、経費回収率については、ほぼ横ばいの状態です。本来、料金収入で会計全体を補うことが独立採算制による基本ですが、本町の地域実情等を考えると、現在の料金収入のみで経営を行うことは困難な状況であり、一般会計からの繰入金に頼らざるを得ない状況です。
汚水処理原価についても、近年ほぼ横ばいではありますが、処理場、管路等の修繕費用などの維持管理費用が近年増加傾向である。
今後については、経営状況の改善に向けた取組みを行うことが重要であり、修繕・維持管理については国の補助事業を活用し、施設維持管理費用の節減を重要課題とし、経営を行うことが必要です。</t>
    <rPh sb="0" eb="2">
      <t>シュウエキ</t>
    </rPh>
    <rPh sb="2" eb="3">
      <t>テキ</t>
    </rPh>
    <rPh sb="3" eb="5">
      <t>シュウシ</t>
    </rPh>
    <rPh sb="5" eb="7">
      <t>ヒリツ</t>
    </rPh>
    <rPh sb="13" eb="14">
      <t>トシ</t>
    </rPh>
    <rPh sb="14" eb="15">
      <t>ド</t>
    </rPh>
    <rPh sb="18" eb="20">
      <t>イジ</t>
    </rPh>
    <rPh sb="20" eb="22">
      <t>カンリ</t>
    </rPh>
    <rPh sb="22" eb="24">
      <t>ヒヨウ</t>
    </rPh>
    <rPh sb="27" eb="29">
      <t>サイ</t>
    </rPh>
    <rPh sb="30" eb="31">
      <t>ミ</t>
    </rPh>
    <rPh sb="37" eb="39">
      <t>ケイヒ</t>
    </rPh>
    <rPh sb="39" eb="41">
      <t>カイシュウ</t>
    </rPh>
    <rPh sb="41" eb="42">
      <t>リツ</t>
    </rPh>
    <rPh sb="50" eb="51">
      <t>ヨコ</t>
    </rPh>
    <rPh sb="54" eb="56">
      <t>ジョウタイ</t>
    </rPh>
    <rPh sb="59" eb="61">
      <t>ホンライ</t>
    </rPh>
    <rPh sb="62" eb="64">
      <t>リョウキン</t>
    </rPh>
    <rPh sb="64" eb="66">
      <t>シュウニュウ</t>
    </rPh>
    <rPh sb="67" eb="69">
      <t>カイケイ</t>
    </rPh>
    <rPh sb="69" eb="71">
      <t>ゼンタイ</t>
    </rPh>
    <rPh sb="72" eb="73">
      <t>オギナ</t>
    </rPh>
    <rPh sb="77" eb="79">
      <t>ドクリツ</t>
    </rPh>
    <rPh sb="79" eb="81">
      <t>サイサン</t>
    </rPh>
    <rPh sb="81" eb="82">
      <t>セイ</t>
    </rPh>
    <rPh sb="85" eb="87">
      <t>キホン</t>
    </rPh>
    <rPh sb="184" eb="186">
      <t>ショリ</t>
    </rPh>
    <rPh sb="186" eb="187">
      <t>バ</t>
    </rPh>
    <rPh sb="190" eb="191">
      <t>トウ</t>
    </rPh>
    <rPh sb="263" eb="264">
      <t>クニ</t>
    </rPh>
    <rPh sb="265" eb="267">
      <t>ホジョ</t>
    </rPh>
    <rPh sb="267" eb="269">
      <t>ジギョウ</t>
    </rPh>
    <rPh sb="270" eb="272">
      <t>カツヨウ</t>
    </rPh>
    <rPh sb="274" eb="276">
      <t>シセツ</t>
    </rPh>
    <rPh sb="276" eb="278">
      <t>イジ</t>
    </rPh>
    <rPh sb="278" eb="280">
      <t>カンリ</t>
    </rPh>
    <rPh sb="280" eb="282">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</si>
</sst>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44-4298-9EF5-4906032AF9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E344-4298-9EF5-4906032AF9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25.09</c:v>
                </c:pt>
                <c:pt idx="1">
                  <c:v>25.56</c:v>
                </c:pt>
                <c:pt idx="2">
                  <c:v>25.4</c:v>
                </c:pt>
                <c:pt idx="3">
                  <c:v>25.92</c:v>
                </c:pt>
                <c:pt idx="4">
                  <c:v>23.38</c:v>
                </c:pt>
              </c:numCache>
            </c:numRef>
          </c:val>
          <c:extLst>
            <c:ext xmlns:c16="http://schemas.microsoft.com/office/drawing/2014/chart" uri="{C3380CC4-5D6E-409C-BE32-E72D297353CC}">
              <c16:uniqueId val="{00000000-CED4-4625-8834-98109499A1E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CED4-4625-8834-98109499A1E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81.39</c:v>
                </c:pt>
                <c:pt idx="1">
                  <c:v>81.69</c:v>
                </c:pt>
                <c:pt idx="2">
                  <c:v>84.81</c:v>
                </c:pt>
                <c:pt idx="3">
                  <c:v>87.82</c:v>
                </c:pt>
                <c:pt idx="4">
                  <c:v>90.87</c:v>
                </c:pt>
              </c:numCache>
            </c:numRef>
          </c:val>
          <c:extLst>
            <c:ext xmlns:c16="http://schemas.microsoft.com/office/drawing/2014/chart" uri="{C3380CC4-5D6E-409C-BE32-E72D297353CC}">
              <c16:uniqueId val="{00000000-DD67-421B-A105-EAFB233B534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DD67-421B-A105-EAFB233B534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85.62</c:v>
                </c:pt>
                <c:pt idx="1">
                  <c:v>91.34</c:v>
                </c:pt>
                <c:pt idx="2">
                  <c:v>89.65</c:v>
                </c:pt>
                <c:pt idx="3">
                  <c:v>85.37</c:v>
                </c:pt>
                <c:pt idx="4">
                  <c:v>91.01</c:v>
                </c:pt>
              </c:numCache>
            </c:numRef>
          </c:val>
          <c:extLst>
            <c:ext xmlns:c16="http://schemas.microsoft.com/office/drawing/2014/chart" uri="{C3380CC4-5D6E-409C-BE32-E72D297353CC}">
              <c16:uniqueId val="{00000000-746D-463C-A180-E7BA4FABE1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6D-463C-A180-E7BA4FABE1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53-4804-B6F2-7C3383D125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53-4804-B6F2-7C3383D125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DA-482E-BEB4-42A5D5FE916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DA-482E-BEB4-42A5D5FE916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44-4941-A8A3-7E44E7343EE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44-4941-A8A3-7E44E7343EE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AF-46EE-9FA8-1731CE3FA2F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AF-46EE-9FA8-1731CE3FA2F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1356.39</c:v>
                </c:pt>
                <c:pt idx="1">
                  <c:v>1256.0999999999999</c:v>
                </c:pt>
                <c:pt idx="2">
                  <c:v>1161</c:v>
                </c:pt>
                <c:pt idx="3">
                  <c:v>1051.03</c:v>
                </c:pt>
                <c:pt idx="4">
                  <c:v>687.6</c:v>
                </c:pt>
              </c:numCache>
            </c:numRef>
          </c:val>
          <c:extLst>
            <c:ext xmlns:c16="http://schemas.microsoft.com/office/drawing/2014/chart" uri="{C3380CC4-5D6E-409C-BE32-E72D297353CC}">
              <c16:uniqueId val="{00000000-1A4F-4BA2-A28B-789A3C1F3F7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1A4F-4BA2-A28B-789A3C1F3F7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54.87</c:v>
                </c:pt>
                <c:pt idx="1">
                  <c:v>68.150000000000006</c:v>
                </c:pt>
                <c:pt idx="2">
                  <c:v>64.19</c:v>
                </c:pt>
                <c:pt idx="3">
                  <c:v>54.05</c:v>
                </c:pt>
                <c:pt idx="4">
                  <c:v>69.38</c:v>
                </c:pt>
              </c:numCache>
            </c:numRef>
          </c:val>
          <c:extLst>
            <c:ext xmlns:c16="http://schemas.microsoft.com/office/drawing/2014/chart" uri="{C3380CC4-5D6E-409C-BE32-E72D297353CC}">
              <c16:uniqueId val="{00000000-4466-4DA1-B1CB-EF8412F0D9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4466-4DA1-B1CB-EF8412F0D9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323.47000000000003</c:v>
                </c:pt>
                <c:pt idx="1">
                  <c:v>261.47000000000003</c:v>
                </c:pt>
                <c:pt idx="2">
                  <c:v>278.41000000000003</c:v>
                </c:pt>
                <c:pt idx="3">
                  <c:v>331.96</c:v>
                </c:pt>
                <c:pt idx="4">
                  <c:v>262.2</c:v>
                </c:pt>
              </c:numCache>
            </c:numRef>
          </c:val>
          <c:extLst>
            <c:ext xmlns:c16="http://schemas.microsoft.com/office/drawing/2014/chart" uri="{C3380CC4-5D6E-409C-BE32-E72D297353CC}">
              <c16:uniqueId val="{00000000-2D80-45EA-8145-AA5093F10B6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2D80-45EA-8145-AA5093F10B6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南伊勢町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12345</v>
      </c>
      <c r="AM8" s="51"/>
      <c r="AN8" s="51"/>
      <c r="AO8" s="51"/>
      <c r="AP8" s="51"/>
      <c r="AQ8" s="51"/>
      <c r="AR8" s="51"/>
      <c r="AS8" s="51"/>
      <c r="AT8" s="46">
        <f>データ!T6</f>
        <v>241.89</v>
      </c>
      <c r="AU8" s="46"/>
      <c r="AV8" s="46"/>
      <c r="AW8" s="46"/>
      <c r="AX8" s="46"/>
      <c r="AY8" s="46"/>
      <c r="AZ8" s="46"/>
      <c r="BA8" s="46"/>
      <c r="BB8" s="46">
        <f>データ!U6</f>
        <v>51.04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20.69</v>
      </c>
      <c r="Q10" s="46"/>
      <c r="R10" s="46"/>
      <c r="S10" s="46"/>
      <c r="T10" s="46"/>
      <c r="U10" s="46"/>
      <c r="V10" s="46"/>
      <c r="W10" s="46">
        <f>データ!Q6</f>
        <v>88.54</v>
      </c>
      <c r="X10" s="46"/>
      <c r="Y10" s="46"/>
      <c r="Z10" s="46"/>
      <c r="AA10" s="46"/>
      <c r="AB10" s="46"/>
      <c r="AC10" s="46"/>
      <c r="AD10" s="51">
        <f>データ!R6</f>
        <v>3410</v>
      </c>
      <c r="AE10" s="51"/>
      <c r="AF10" s="51"/>
      <c r="AG10" s="51"/>
      <c r="AH10" s="51"/>
      <c r="AI10" s="51"/>
      <c r="AJ10" s="51"/>
      <c r="AK10" s="2"/>
      <c r="AL10" s="51">
        <f>データ!V6</f>
        <v>2531</v>
      </c>
      <c r="AM10" s="51"/>
      <c r="AN10" s="51"/>
      <c r="AO10" s="51"/>
      <c r="AP10" s="51"/>
      <c r="AQ10" s="51"/>
      <c r="AR10" s="51"/>
      <c r="AS10" s="51"/>
      <c r="AT10" s="46">
        <f>データ!W6</f>
        <v>1.0900000000000001</v>
      </c>
      <c r="AU10" s="46"/>
      <c r="AV10" s="46"/>
      <c r="AW10" s="46"/>
      <c r="AX10" s="46"/>
      <c r="AY10" s="46"/>
      <c r="AZ10" s="46"/>
      <c r="BA10" s="46"/>
      <c r="BB10" s="46">
        <f>データ!X6</f>
        <v>2322.02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7mkDmfxnVSuaBBxMR1sKASYg83xaZSZjVpYfzGonK1VC0OOdX5USAF151uRe21OGomgnA8CAE8YNBM6OuCFiQw==" saltValue="F0MdNUZbXjeRWqx3uyJi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244724</v>
      </c>
      <c r="D6" s="33">
        <f t="shared" si="3"/>
        <v>47</v>
      </c>
      <c r="E6" s="33">
        <f t="shared" si="3"/>
        <v>17</v>
      </c>
      <c r="F6" s="33">
        <f t="shared" si="3"/>
        <v>4</v>
      </c>
      <c r="G6" s="33">
        <f t="shared" si="3"/>
        <v>0</v>
      </c>
      <c r="H6" s="33" t="str">
        <f t="shared" si="3"/>
        <v>三重県　南伊勢町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20.69</v>
      </c>
      <c r="Q6" s="34">
        <f t="shared" si="3"/>
        <v>88.54</v>
      </c>
      <c r="R6" s="34">
        <f t="shared" si="3"/>
        <v>3410</v>
      </c>
      <c r="S6" s="34">
        <f t="shared" si="3"/>
        <v>12345</v>
      </c>
      <c r="T6" s="34">
        <f t="shared" si="3"/>
        <v>241.89</v>
      </c>
      <c r="U6" s="34">
        <f t="shared" si="3"/>
        <v>51.04</v>
      </c>
      <c r="V6" s="34">
        <f t="shared" si="3"/>
        <v>2531</v>
      </c>
      <c r="W6" s="34">
        <f t="shared" si="3"/>
        <v>1.0900000000000001</v>
      </c>
      <c r="X6" s="34">
        <f t="shared" si="3"/>
        <v>2322.02</v>
      </c>
      <c r="Y6" s="35">
        <f>IF(Y7="",NA(),Y7)</f>
        <v>85.62</v>
      </c>
      <c r="Z6" s="35">
        <f t="shared" ref="Z6:AH6" si="4">IF(Z7="",NA(),Z7)</f>
        <v>91.34</v>
      </c>
      <c r="AA6" s="35">
        <f t="shared" si="4"/>
        <v>89.65</v>
      </c>
      <c r="AB6" s="35">
        <f t="shared" si="4"/>
        <v>85.37</v>
      </c>
      <c r="AC6" s="35">
        <f t="shared" si="4"/>
        <v>91.01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1356.39</v>
      </c>
      <c r="BG6" s="35">
        <f t="shared" ref="BG6:BO6" si="7">IF(BG7="",NA(),BG7)</f>
        <v>1256.0999999999999</v>
      </c>
      <c r="BH6" s="35">
        <f t="shared" si="7"/>
        <v>1161</v>
      </c>
      <c r="BI6" s="35">
        <f t="shared" si="7"/>
        <v>1051.03</v>
      </c>
      <c r="BJ6" s="35">
        <f t="shared" si="7"/>
        <v>687.6</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54.87</v>
      </c>
      <c r="BR6" s="35">
        <f t="shared" ref="BR6:BZ6" si="8">IF(BR7="",NA(),BR7)</f>
        <v>68.150000000000006</v>
      </c>
      <c r="BS6" s="35">
        <f t="shared" si="8"/>
        <v>64.19</v>
      </c>
      <c r="BT6" s="35">
        <f t="shared" si="8"/>
        <v>54.05</v>
      </c>
      <c r="BU6" s="35">
        <f t="shared" si="8"/>
        <v>69.38</v>
      </c>
      <c r="BV6" s="35">
        <f t="shared" si="8"/>
        <v>66.22</v>
      </c>
      <c r="BW6" s="35">
        <f t="shared" si="8"/>
        <v>69.87</v>
      </c>
      <c r="BX6" s="35">
        <f t="shared" si="8"/>
        <v>74.3</v>
      </c>
      <c r="BY6" s="35">
        <f t="shared" si="8"/>
        <v>72.260000000000005</v>
      </c>
      <c r="BZ6" s="35">
        <f t="shared" si="8"/>
        <v>71.84</v>
      </c>
      <c r="CA6" s="34" t="str">
        <f>IF(CA7="","",IF(CA7="-","【-】","【"&amp;SUBSTITUTE(TEXT(CA7,"#,##0.00"),"-","△")&amp;"】"))</f>
        <v>【74.17】</v>
      </c>
      <c r="CB6" s="35">
        <f>IF(CB7="",NA(),CB7)</f>
        <v>323.47000000000003</v>
      </c>
      <c r="CC6" s="35">
        <f t="shared" ref="CC6:CK6" si="9">IF(CC7="",NA(),CC7)</f>
        <v>261.47000000000003</v>
      </c>
      <c r="CD6" s="35">
        <f t="shared" si="9"/>
        <v>278.41000000000003</v>
      </c>
      <c r="CE6" s="35">
        <f t="shared" si="9"/>
        <v>331.96</v>
      </c>
      <c r="CF6" s="35">
        <f t="shared" si="9"/>
        <v>262.2</v>
      </c>
      <c r="CG6" s="35">
        <f t="shared" si="9"/>
        <v>246.72</v>
      </c>
      <c r="CH6" s="35">
        <f t="shared" si="9"/>
        <v>234.96</v>
      </c>
      <c r="CI6" s="35">
        <f t="shared" si="9"/>
        <v>221.81</v>
      </c>
      <c r="CJ6" s="35">
        <f t="shared" si="9"/>
        <v>230.02</v>
      </c>
      <c r="CK6" s="35">
        <f t="shared" si="9"/>
        <v>228.47</v>
      </c>
      <c r="CL6" s="34" t="str">
        <f>IF(CL7="","",IF(CL7="-","【-】","【"&amp;SUBSTITUTE(TEXT(CL7,"#,##0.00"),"-","△")&amp;"】"))</f>
        <v>【218.56】</v>
      </c>
      <c r="CM6" s="35">
        <f>IF(CM7="",NA(),CM7)</f>
        <v>25.09</v>
      </c>
      <c r="CN6" s="35">
        <f t="shared" ref="CN6:CV6" si="10">IF(CN7="",NA(),CN7)</f>
        <v>25.56</v>
      </c>
      <c r="CO6" s="35">
        <f t="shared" si="10"/>
        <v>25.4</v>
      </c>
      <c r="CP6" s="35">
        <f t="shared" si="10"/>
        <v>25.92</v>
      </c>
      <c r="CQ6" s="35">
        <f t="shared" si="10"/>
        <v>23.38</v>
      </c>
      <c r="CR6" s="35">
        <f t="shared" si="10"/>
        <v>41.35</v>
      </c>
      <c r="CS6" s="35">
        <f t="shared" si="10"/>
        <v>42.9</v>
      </c>
      <c r="CT6" s="35">
        <f t="shared" si="10"/>
        <v>43.36</v>
      </c>
      <c r="CU6" s="35">
        <f t="shared" si="10"/>
        <v>42.56</v>
      </c>
      <c r="CV6" s="35">
        <f t="shared" si="10"/>
        <v>42.47</v>
      </c>
      <c r="CW6" s="34" t="str">
        <f>IF(CW7="","",IF(CW7="-","【-】","【"&amp;SUBSTITUTE(TEXT(CW7,"#,##0.00"),"-","△")&amp;"】"))</f>
        <v>【42.86】</v>
      </c>
      <c r="CX6" s="35">
        <f>IF(CX7="",NA(),CX7)</f>
        <v>81.39</v>
      </c>
      <c r="CY6" s="35">
        <f t="shared" ref="CY6:DG6" si="11">IF(CY7="",NA(),CY7)</f>
        <v>81.69</v>
      </c>
      <c r="CZ6" s="35">
        <f t="shared" si="11"/>
        <v>84.81</v>
      </c>
      <c r="DA6" s="35">
        <f t="shared" si="11"/>
        <v>87.82</v>
      </c>
      <c r="DB6" s="35">
        <f t="shared" si="11"/>
        <v>90.87</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244724</v>
      </c>
      <c r="D7" s="37">
        <v>47</v>
      </c>
      <c r="E7" s="37">
        <v>17</v>
      </c>
      <c r="F7" s="37">
        <v>4</v>
      </c>
      <c r="G7" s="37">
        <v>0</v>
      </c>
      <c r="H7" s="37" t="s">
        <v>98</v>
      </c>
      <c r="I7" s="37" t="s">
        <v>99</v>
      </c>
      <c r="J7" s="37" t="s">
        <v>100</v>
      </c>
      <c r="K7" s="37" t="s">
        <v>101</v>
      </c>
      <c r="L7" s="37" t="s">
        <v>102</v>
      </c>
      <c r="M7" s="37" t="s">
        <v>103</v>
      </c>
      <c r="N7" s="38" t="s">
        <v>104</v>
      </c>
      <c r="O7" s="38" t="s">
        <v>105</v>
      </c>
      <c r="P7" s="38">
        <v>20.69</v>
      </c>
      <c r="Q7" s="38">
        <v>88.54</v>
      </c>
      <c r="R7" s="38">
        <v>3410</v>
      </c>
      <c r="S7" s="38">
        <v>12345</v>
      </c>
      <c r="T7" s="38">
        <v>241.89</v>
      </c>
      <c r="U7" s="38">
        <v>51.04</v>
      </c>
      <c r="V7" s="38">
        <v>2531</v>
      </c>
      <c r="W7" s="38">
        <v>1.0900000000000001</v>
      </c>
      <c r="X7" s="38">
        <v>2322.02</v>
      </c>
      <c r="Y7" s="38">
        <v>85.62</v>
      </c>
      <c r="Z7" s="38">
        <v>91.34</v>
      </c>
      <c r="AA7" s="38">
        <v>89.65</v>
      </c>
      <c r="AB7" s="38">
        <v>85.37</v>
      </c>
      <c r="AC7" s="38">
        <v>91.01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1356.39</v>
      </c>
      <c r="BG7" s="38">
        <v>1256.0999999999999</v>
      </c>
      <c r="BH7" s="38">
        <v>1161</v>
      </c>
      <c r="BI7" s="38">
        <v>1051.03</v>
      </c>
      <c r="BJ7" s="38">
        <v>687.6</v>
      </c>
      <c r="BK7" s="38">
        <v>1434.89</v>
      </c>
      <c r="BL7" s="38">
        <v>1298.9100000000001</v>
      </c>
      <c r="BM7" s="38">
        <v>1243.71</v>
      </c>
      <c r="BN7" s="38">
        <v>1194.1500000000001</v>
      </c>
      <c r="BO7" s="38">
        <v>1206.79</v>
      </c>
      <c r="BP7" s="38">
        <v>1218.7</v>
      </c>
      <c r="BQ7" s="38">
        <v>54.87</v>
      </c>
      <c r="BR7" s="38">
        <v>68.150000000000006</v>
      </c>
      <c r="BS7" s="38">
        <v>64.19</v>
      </c>
      <c r="BT7" s="38">
        <v>54.05</v>
      </c>
      <c r="BU7" s="38">
        <v>69.38</v>
      </c>
      <c r="BV7" s="38">
        <v>66.22</v>
      </c>
      <c r="BW7" s="38">
        <v>69.87</v>
      </c>
      <c r="BX7" s="38">
        <v>74.3</v>
      </c>
      <c r="BY7" s="38">
        <v>72.260000000000005</v>
      </c>
      <c r="BZ7" s="38">
        <v>71.84</v>
      </c>
      <c r="CA7" s="38">
        <v>74.17</v>
      </c>
      <c r="CB7" s="38">
        <v>323.47000000000003</v>
      </c>
      <c r="CC7" s="38">
        <v>261.47000000000003</v>
      </c>
      <c r="CD7" s="38">
        <v>278.41000000000003</v>
      </c>
      <c r="CE7" s="38">
        <v>331.96</v>
      </c>
      <c r="CF7" s="38">
        <v>262.2</v>
      </c>
      <c r="CG7" s="38">
        <v>246.72</v>
      </c>
      <c r="CH7" s="38">
        <v>234.96</v>
      </c>
      <c r="CI7" s="38">
        <v>221.81</v>
      </c>
      <c r="CJ7" s="38">
        <v>230.02</v>
      </c>
      <c r="CK7" s="38">
        <v>228.47</v>
      </c>
      <c r="CL7" s="38">
        <v>218.56</v>
      </c>
      <c r="CM7" s="38">
        <v>25.09</v>
      </c>
      <c r="CN7" s="38">
        <v>25.56</v>
      </c>
      <c r="CO7" s="38">
        <v>25.4</v>
      </c>
      <c r="CP7" s="38">
        <v>25.92</v>
      </c>
      <c r="CQ7" s="38">
        <v>23.38</v>
      </c>
      <c r="CR7" s="38">
        <v>41.35</v>
      </c>
      <c r="CS7" s="38">
        <v>42.9</v>
      </c>
      <c r="CT7" s="38">
        <v>43.36</v>
      </c>
      <c r="CU7" s="38">
        <v>42.56</v>
      </c>
      <c r="CV7" s="38">
        <v>42.47</v>
      </c>
      <c r="CW7" s="38">
        <v>42.86</v>
      </c>
      <c r="CX7" s="38">
        <v>81.39</v>
      </c>
      <c r="CY7" s="38">
        <v>81.69</v>
      </c>
      <c r="CZ7" s="38">
        <v>84.81</v>
      </c>
      <c r="DA7" s="38">
        <v>87.82</v>
      </c>
      <c r="DB7" s="38">
        <v>90.87</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聡史</cp:lastModifiedBy>
  <cp:lastPrinted>2021-01-15T00:53:03Z</cp:lastPrinted>
  <dcterms:created xsi:type="dcterms:W3CDTF">2020-12-04T02:55:54Z</dcterms:created>
  <dcterms:modified xsi:type="dcterms:W3CDTF">2021-01-18T01:51:30Z</dcterms:modified>
  <cp:category/>
</cp:coreProperties>
</file>