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onishi52\Desktop\【経営比較分析表】2019_244422_47_1718\"/>
    </mc:Choice>
  </mc:AlternateContent>
  <workbookProtection workbookAlgorithmName="SHA-512" workbookHashValue="5KWda4kqrnw+PgZFcok9/cHvcKQklJDnxVYyS6d5Ni+kOfAW7hUQ62ARHra3e3JsPAQ8YCpo3PonsIpwIH1aPw==" workbookSaltValue="15dRYdIr1/Voa8n8SLQ3ZQ=="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<sst xmlns="http://schemas.openxmlformats.org/spreadsheetml/2006/main" count="236" uniqueCount="119">
  <si>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</si>
  <si>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</si>
  <si>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</si>
  <si>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</si>
  <si>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</si>
  <si>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</si>
  <si>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</si>
  <si>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</si>
  <si>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</si>
  <si>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</si>
  <si>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</si>
  <si>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</si>
  <si>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</si>
  <si>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</si>
  <si>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</si>
  <si>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</si>
  <si>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</si>
  <si>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</si>
  <si>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</si>
  <si>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</si>
  <si>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</si>
  <si>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</si>
  <si>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</si>
  <si>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</si>
  <si>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</si>
  <si>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</si>
  <si>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</si>
  <si>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</si>
  <si>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</si>
  <si>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</si>
  <si>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</si>
  <si>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</si>
  <si>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</si>
  <si>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</si>
  <si>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</si>
  <si>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</si>
  <si>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</si>
  <si>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</si>
  <si>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</si>
  <si>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</si>
  <si>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</si>
  <si>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</si>
  <si>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</si>
  <si>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</si>
  <si>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</si>
  <si>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</si>
  <si>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</si>
  <si>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</si>
  <si>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</si>
  <si>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</si>
  <si>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</si>
  <si>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</si>
  <si>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</si>
  <si>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</si>
  <si>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</si>
  <si>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</si>
  <si>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</si>
  <si>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</si>
  <si>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</si>
  <si>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</si>
  <si>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</si>
  <si>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</si>
  <si>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</si>
  <si>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</si>
  <si>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</si>
  <si>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</si>
  <si>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</si>
  <si>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</si>
  <si>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</si>
  <si>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</si>
  <si>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</si>
  <si>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</si>
  <si>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</si>
  <si>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</si>
  <si>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</si>
  <si>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</si>
  <si>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</si>
  <si>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</si>
  <si>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</si>
  <si>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</si>
  <si>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</si>
  <si>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</si>
  <si>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</si>
  <si>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</si>
  <si>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</si>
  <si>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</si>
  <si>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</si>
  <si>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</si>
  <si>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</si>
  <si>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</si>
  <si>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</si>
  <si>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</si>
  <si>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</si>
  <si>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</si>
  <si>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</si>
  <si>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</si>
  <si>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</si>
  <si>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</si>
  <si>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</si>
  <si>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</si>
  <si>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</si>
  <si>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</si>
  <si>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</si>
  <si>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</si>
  <si>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</si>
  <si>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</si>
  <si>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</si>
  <si>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</si>
  <si>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</si>
  <si>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</si>
  <si>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</si>
  <si>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</si>
  <si>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</si>
  <si>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</si>
  <si>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</si>
  <si>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</si>
  <si>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宮川流域関連公共下水道事業計画に基づき、現在も事業を進めている。
今後も保守点検を行い、施設管理を行っていく。</t>
    <rPh sb="0" eb="13">
      <t>ミヤガワリュウイキカンレンコウキョウゲスイドウジギョウ</t>
    </rPh>
    <rPh sb="13" eb="15">
      <t>ケイカク</t>
    </rPh>
    <rPh sb="16" eb="17">
      <t>モト</t>
    </rPh>
    <rPh sb="20" eb="22">
      <t>ゲンザイ</t>
    </rPh>
    <rPh sb="23" eb="25">
      <t>ジギョウ</t>
    </rPh>
    <rPh sb="26" eb="27">
      <t>スス</t>
    </rPh>
    <rPh sb="33" eb="35">
      <t>コンゴ</t>
    </rPh>
    <rPh sb="36" eb="38">
      <t>ホシュ</t>
    </rPh>
    <rPh sb="38" eb="40">
      <t>テンケン</t>
    </rPh>
    <rPh sb="41" eb="42">
      <t>オコナ</t>
    </rPh>
    <rPh sb="44" eb="46">
      <t>シセツ</t>
    </rPh>
    <rPh sb="46" eb="48">
      <t>カンリ</t>
    </rPh>
    <rPh sb="49" eb="50">
      <t>オコナ</t>
    </rPh>
    <phoneticPr fontId="4"/>
  </si>
  <si>
    <t>財源としては、変わらず一般会計からの繰入金で賄っている。このことから、宮川流域関連公共下水道事業の供給開始区域が今後増加していくので、積極的な接続の推進と使用料の徴収が重要になってくると考えられる。</t>
    <rPh sb="0" eb="2">
      <t>ザイゲン</t>
    </rPh>
    <rPh sb="7" eb="8">
      <t>カ</t>
    </rPh>
    <rPh sb="11" eb="13">
      <t>イッパン</t>
    </rPh>
    <rPh sb="13" eb="15">
      <t>カイケイ</t>
    </rPh>
    <rPh sb="18" eb="21">
      <t>クリイレキン</t>
    </rPh>
    <rPh sb="22" eb="23">
      <t>マカナ</t>
    </rPh>
    <rPh sb="35" eb="48">
      <t>ミヤガワリュウイキカンレンコウキョウゲスイドウジギョウ</t>
    </rPh>
    <rPh sb="49" eb="55">
      <t>キョウキュウカイシクイキ</t>
    </rPh>
    <rPh sb="56" eb="58">
      <t>コンゴ</t>
    </rPh>
    <rPh sb="58" eb="60">
      <t>ゾウカ</t>
    </rPh>
    <rPh sb="67" eb="70">
      <t>セッキョクテキ</t>
    </rPh>
    <rPh sb="71" eb="73">
      <t>セツゾク</t>
    </rPh>
    <rPh sb="74" eb="76">
      <t>スイシン</t>
    </rPh>
    <rPh sb="77" eb="80">
      <t>シヨウリョウ</t>
    </rPh>
    <rPh sb="81" eb="83">
      <t>チョウシュウ</t>
    </rPh>
    <rPh sb="84" eb="86">
      <t>ジュウヨウ</t>
    </rPh>
    <rPh sb="93" eb="94">
      <t>カンガ</t>
    </rPh>
    <phoneticPr fontId="4"/>
  </si>
  <si>
    <t>【収益的収支比率】
H28年度から3年間は90％を超える比率で推移していたが、R01年度は90％を下回る数値となった。また、財源の確保についても一般会計からの繰入金で多く賄っている状態であるため経営改善に取り組んでいく必要がある。
【経費回収比率】
H29年より宮川流域関連公共下水道事業の供給開始が始まり、徐々に供用開始区域が広がっているところである。そのため、未接続の世帯もあるので、経費回収率の改善は近年見られない。しかし、将来的には指標が上昇していく展望も少なからずあるといえる。
【汚水処理原価】
類似団体の平均値を下回っているが、今後、宮川流域関連公共下水道事業区域が順次供用開始されていく際には、開始後しばらくは接続率が低く、有収水量が過少となり、高い数値を示す可能性があると思われる。
【施設利用率】
近年は類似団体の平均値よりも高い利用率で、70％前後で落ち着いている。
【水洗化率】
新たに宮川流域関連公共下水道事業の供用開始区域の増加につき、指標の数値が低下してきている。
水洗化率向上に向けた取り組みも継続的に行わなければならない。</t>
    <rPh sb="1" eb="3">
      <t>シュウエキ</t>
    </rPh>
    <rPh sb="3" eb="4">
      <t>テキ</t>
    </rPh>
    <rPh sb="4" eb="6">
      <t>シュウシ</t>
    </rPh>
    <rPh sb="6" eb="8">
      <t>ヒリツ</t>
    </rPh>
    <rPh sb="13" eb="14">
      <t>ネン</t>
    </rPh>
    <rPh sb="14" eb="15">
      <t>ド</t>
    </rPh>
    <rPh sb="18" eb="20">
      <t>ネンカン</t>
    </rPh>
    <rPh sb="25" eb="26">
      <t>コ</t>
    </rPh>
    <rPh sb="28" eb="30">
      <t>ヒリツ</t>
    </rPh>
    <rPh sb="31" eb="33">
      <t>スイイ</t>
    </rPh>
    <rPh sb="42" eb="44">
      <t>ネンド</t>
    </rPh>
    <rPh sb="49" eb="51">
      <t>シタマワ</t>
    </rPh>
    <rPh sb="52" eb="54">
      <t>スウチ</t>
    </rPh>
    <rPh sb="62" eb="64">
      <t>ザイゲン</t>
    </rPh>
    <rPh sb="65" eb="67">
      <t>カクホ</t>
    </rPh>
    <rPh sb="72" eb="74">
      <t>イッパン</t>
    </rPh>
    <rPh sb="74" eb="76">
      <t>カイケイ</t>
    </rPh>
    <rPh sb="79" eb="81">
      <t>クリイレ</t>
    </rPh>
    <rPh sb="81" eb="82">
      <t>キン</t>
    </rPh>
    <rPh sb="83" eb="84">
      <t>オオ</t>
    </rPh>
    <rPh sb="85" eb="86">
      <t>マカナ</t>
    </rPh>
    <rPh sb="90" eb="92">
      <t>ジョウタイ</t>
    </rPh>
    <rPh sb="97" eb="99">
      <t>ケイエイ</t>
    </rPh>
    <rPh sb="99" eb="101">
      <t>カイゼン</t>
    </rPh>
    <rPh sb="102" eb="103">
      <t>ト</t>
    </rPh>
    <rPh sb="104" eb="105">
      <t>ク</t>
    </rPh>
    <rPh sb="109" eb="111">
      <t>ヒツヨウ</t>
    </rPh>
    <rPh sb="118" eb="120">
      <t>ケイヒ</t>
    </rPh>
    <rPh sb="120" eb="122">
      <t>カイシュウ</t>
    </rPh>
    <rPh sb="122" eb="124">
      <t>ヒリツ</t>
    </rPh>
    <rPh sb="129" eb="130">
      <t>ネン</t>
    </rPh>
    <rPh sb="132" eb="134">
      <t>ミヤガワ</t>
    </rPh>
    <rPh sb="134" eb="136">
      <t>リュウイキ</t>
    </rPh>
    <rPh sb="136" eb="138">
      <t>カンレン</t>
    </rPh>
    <rPh sb="138" eb="143">
      <t>コウキョウゲスイドウ</t>
    </rPh>
    <rPh sb="143" eb="145">
      <t>ジギョウ</t>
    </rPh>
    <rPh sb="146" eb="148">
      <t>キョウキュウ</t>
    </rPh>
    <rPh sb="148" eb="150">
      <t>カイシ</t>
    </rPh>
    <rPh sb="151" eb="152">
      <t>ハジ</t>
    </rPh>
    <rPh sb="155" eb="157">
      <t>ジョジョ</t>
    </rPh>
    <rPh sb="160" eb="162">
      <t>カイシ</t>
    </rPh>
    <rPh sb="162" eb="164">
      <t>クイキ</t>
    </rPh>
    <rPh sb="165" eb="166">
      <t>ヒロ</t>
    </rPh>
    <rPh sb="183" eb="186">
      <t>ミセツゾク</t>
    </rPh>
    <rPh sb="187" eb="189">
      <t>セタイ</t>
    </rPh>
    <rPh sb="195" eb="199">
      <t>ケイヒカイシュウ</t>
    </rPh>
    <rPh sb="201" eb="203">
      <t>カイゼン</t>
    </rPh>
    <rPh sb="204" eb="206">
      <t>キンネン</t>
    </rPh>
    <rPh sb="206" eb="207">
      <t>ミ</t>
    </rPh>
    <rPh sb="216" eb="219">
      <t>ショウライテキ</t>
    </rPh>
    <rPh sb="221" eb="223">
      <t>シヒョウ</t>
    </rPh>
    <rPh sb="224" eb="226">
      <t>ジョウショウ</t>
    </rPh>
    <rPh sb="230" eb="232">
      <t>テンボウ</t>
    </rPh>
    <rPh sb="233" eb="234">
      <t>スク</t>
    </rPh>
    <rPh sb="248" eb="250">
      <t>オスイ</t>
    </rPh>
    <rPh sb="250" eb="252">
      <t>ショリ</t>
    </rPh>
    <rPh sb="252" eb="254">
      <t>ゲンカ</t>
    </rPh>
    <rPh sb="256" eb="258">
      <t>ルイジ</t>
    </rPh>
    <rPh sb="258" eb="260">
      <t>ダンタイ</t>
    </rPh>
    <rPh sb="261" eb="263">
      <t>ヘイキン</t>
    </rPh>
    <rPh sb="263" eb="264">
      <t>チ</t>
    </rPh>
    <rPh sb="265" eb="267">
      <t>シタマワ</t>
    </rPh>
    <rPh sb="273" eb="275">
      <t>コンゴ</t>
    </rPh>
    <rPh sb="276" eb="280">
      <t>ミヤガワリュウイキ</t>
    </rPh>
    <rPh sb="280" eb="287">
      <t>カンレンコウキョウゲスイドウ</t>
    </rPh>
    <rPh sb="287" eb="289">
      <t>ジギョウ</t>
    </rPh>
    <rPh sb="289" eb="291">
      <t>クイキ</t>
    </rPh>
    <rPh sb="292" eb="294">
      <t>ジュンジ</t>
    </rPh>
    <rPh sb="296" eb="298">
      <t>カイシ</t>
    </rPh>
    <rPh sb="303" eb="304">
      <t>サイ</t>
    </rPh>
    <rPh sb="307" eb="310">
      <t>カイシゴ</t>
    </rPh>
    <rPh sb="315" eb="317">
      <t>セツゾク</t>
    </rPh>
    <rPh sb="317" eb="318">
      <t>リツ</t>
    </rPh>
    <rPh sb="319" eb="320">
      <t>ヒク</t>
    </rPh>
    <rPh sb="333" eb="334">
      <t>タカ</t>
    </rPh>
    <rPh sb="335" eb="337">
      <t>スウチ</t>
    </rPh>
    <rPh sb="338" eb="339">
      <t>シメ</t>
    </rPh>
    <rPh sb="340" eb="343">
      <t>カノウセイ</t>
    </rPh>
    <rPh sb="347" eb="348">
      <t>オモ</t>
    </rPh>
    <rPh sb="355" eb="357">
      <t>シセツ</t>
    </rPh>
    <rPh sb="357" eb="359">
      <t>リヨウ</t>
    </rPh>
    <rPh sb="359" eb="360">
      <t>リツ</t>
    </rPh>
    <rPh sb="362" eb="364">
      <t>キンネン</t>
    </rPh>
    <rPh sb="365" eb="367">
      <t>ルイジ</t>
    </rPh>
    <rPh sb="367" eb="369">
      <t>ダンタイ</t>
    </rPh>
    <rPh sb="370" eb="372">
      <t>ヘイキン</t>
    </rPh>
    <rPh sb="372" eb="373">
      <t>チ</t>
    </rPh>
    <rPh sb="376" eb="377">
      <t>タカ</t>
    </rPh>
    <rPh sb="378" eb="381">
      <t>リヨウリツ</t>
    </rPh>
    <rPh sb="386" eb="388">
      <t>ゼンゴ</t>
    </rPh>
    <rPh sb="389" eb="390">
      <t>オ</t>
    </rPh>
    <rPh sb="391" eb="392">
      <t>ツ</t>
    </rPh>
    <rPh sb="400" eb="403">
      <t>スイセンカ</t>
    </rPh>
    <rPh sb="403" eb="404">
      <t>リツ</t>
    </rPh>
    <rPh sb="406" eb="407">
      <t>アラ</t>
    </rPh>
    <rPh sb="409" eb="420">
      <t>ミヤガワリュウイキカンレンコウキョウゲスイドウ</t>
    </rPh>
    <rPh sb="420" eb="422">
      <t>ジギョウ</t>
    </rPh>
    <rPh sb="425" eb="429">
      <t>カイシクイキ</t>
    </rPh>
    <rPh sb="430" eb="432">
      <t>ゾウカ</t>
    </rPh>
    <rPh sb="436" eb="438">
      <t>シヒョウ</t>
    </rPh>
    <rPh sb="439" eb="441">
      <t>スウチ</t>
    </rPh>
    <rPh sb="442" eb="444">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</si>
</sst>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7.44</c:v>
                </c:pt>
                <c:pt idx="2">
                  <c:v>6.32</c:v>
                </c:pt>
                <c:pt idx="3">
                  <c:v>3.21</c:v>
                </c:pt>
                <c:pt idx="4">
                  <c:v>4.1500000000000004</c:v>
                </c:pt>
              </c:numCache>
            </c:numRef>
          </c:val>
          <c:extLst>
            <c:ext xmlns:c16="http://schemas.microsoft.com/office/drawing/2014/chart" uri="{C3380CC4-5D6E-409C-BE32-E72D297353CC}">
              <c16:uniqueId val="{00000000-41E7-42C1-8C1A-252564D7293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0.19</c:v>
                </c:pt>
                <c:pt idx="2">
                  <c:v>0.16</c:v>
                </c:pt>
                <c:pt idx="3">
                  <c:v>0.13</c:v>
                </c:pt>
                <c:pt idx="4">
                  <c:v>0.15</c:v>
                </c:pt>
              </c:numCache>
            </c:numRef>
          </c:val>
          <c:smooth val="0"/>
          <c:extLst>
            <c:ext xmlns:c16="http://schemas.microsoft.com/office/drawing/2014/chart" uri="{C3380CC4-5D6E-409C-BE32-E72D297353CC}">
              <c16:uniqueId val="{00000001-41E7-42C1-8C1A-252564D7293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68</c:v>
                </c:pt>
                <c:pt idx="1">
                  <c:v>68.2</c:v>
                </c:pt>
                <c:pt idx="2">
                  <c:v>70</c:v>
                </c:pt>
                <c:pt idx="3">
                  <c:v>72</c:v>
                </c:pt>
                <c:pt idx="4">
                  <c:v>72.87</c:v>
                </c:pt>
              </c:numCache>
            </c:numRef>
          </c:val>
          <c:extLst>
            <c:ext xmlns:c16="http://schemas.microsoft.com/office/drawing/2014/chart" uri="{C3380CC4-5D6E-409C-BE32-E72D297353CC}">
              <c16:uniqueId val="{00000000-12E7-4B01-A70F-661428E5154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39.869999999999997</c:v>
                </c:pt>
                <c:pt idx="1">
                  <c:v>41.28</c:v>
                </c:pt>
                <c:pt idx="2">
                  <c:v>53.5</c:v>
                </c:pt>
                <c:pt idx="3">
                  <c:v>52.58</c:v>
                </c:pt>
                <c:pt idx="4">
                  <c:v>50.94</c:v>
                </c:pt>
              </c:numCache>
            </c:numRef>
          </c:val>
          <c:smooth val="0"/>
          <c:extLst>
            <c:ext xmlns:c16="http://schemas.microsoft.com/office/drawing/2014/chart" uri="{C3380CC4-5D6E-409C-BE32-E72D297353CC}">
              <c16:uniqueId val="{00000001-12E7-4B01-A70F-661428E5154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95.08</c:v>
                </c:pt>
                <c:pt idx="1">
                  <c:v>95.12</c:v>
                </c:pt>
                <c:pt idx="2">
                  <c:v>95.13</c:v>
                </c:pt>
                <c:pt idx="3">
                  <c:v>90.86</c:v>
                </c:pt>
                <c:pt idx="4">
                  <c:v>89.09</c:v>
                </c:pt>
              </c:numCache>
            </c:numRef>
          </c:val>
          <c:extLst>
            <c:ext xmlns:c16="http://schemas.microsoft.com/office/drawing/2014/chart" uri="{C3380CC4-5D6E-409C-BE32-E72D297353CC}">
              <c16:uniqueId val="{00000000-481C-4D43-B788-CB32967354D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61.37</c:v>
                </c:pt>
                <c:pt idx="1">
                  <c:v>61.3</c:v>
                </c:pt>
                <c:pt idx="2">
                  <c:v>83.51</c:v>
                </c:pt>
                <c:pt idx="3">
                  <c:v>83.02</c:v>
                </c:pt>
                <c:pt idx="4">
                  <c:v>82.55</c:v>
                </c:pt>
              </c:numCache>
            </c:numRef>
          </c:val>
          <c:smooth val="0"/>
          <c:extLst>
            <c:ext xmlns:c16="http://schemas.microsoft.com/office/drawing/2014/chart" uri="{C3380CC4-5D6E-409C-BE32-E72D297353CC}">
              <c16:uniqueId val="{00000001-481C-4D43-B788-CB32967354D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89.51</c:v>
                </c:pt>
                <c:pt idx="1">
                  <c:v>93.72</c:v>
                </c:pt>
                <c:pt idx="2">
                  <c:v>93.41</c:v>
                </c:pt>
                <c:pt idx="3">
                  <c:v>93.99</c:v>
                </c:pt>
                <c:pt idx="4">
                  <c:v>89.64</c:v>
                </c:pt>
              </c:numCache>
            </c:numRef>
          </c:val>
          <c:extLst>
            <c:ext xmlns:c16="http://schemas.microsoft.com/office/drawing/2014/chart" uri="{C3380CC4-5D6E-409C-BE32-E72D297353CC}">
              <c16:uniqueId val="{00000000-B57C-4DC0-916D-D8D586CCDF4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7C-4DC0-916D-D8D586CCDF4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B5-4B5F-98A0-E23A8C014FF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B5-4B5F-98A0-E23A8C014FF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03-4956-AB12-3CB9BE29BFA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03-4956-AB12-3CB9BE29BFA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E9-4F04-902F-DCDE47A9A34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E9-4F04-902F-DCDE47A9A34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25-45E3-9BC0-8644A1D60DF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25-45E3-9BC0-8644A1D60DF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570.20000000000005</c:v>
                </c:pt>
                <c:pt idx="1">
                  <c:v>0</c:v>
                </c:pt>
                <c:pt idx="2">
                  <c:v>0</c:v>
                </c:pt>
                <c:pt idx="3">
                  <c:v>0</c:v>
                </c:pt>
                <c:pt idx="4">
                  <c:v>0</c:v>
                </c:pt>
              </c:numCache>
            </c:numRef>
          </c:val>
          <c:extLst>
            <c:ext xmlns:c16="http://schemas.microsoft.com/office/drawing/2014/chart" uri="{C3380CC4-5D6E-409C-BE32-E72D297353CC}">
              <c16:uniqueId val="{00000000-B190-4BD9-BF7D-CB21AE83A91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1824.34</c:v>
                </c:pt>
                <c:pt idx="1">
                  <c:v>1604.64</c:v>
                </c:pt>
                <c:pt idx="2">
                  <c:v>966.33</c:v>
                </c:pt>
                <c:pt idx="3">
                  <c:v>958.81</c:v>
                </c:pt>
                <c:pt idx="4">
                  <c:v>1001.3</c:v>
                </c:pt>
              </c:numCache>
            </c:numRef>
          </c:val>
          <c:smooth val="0"/>
          <c:extLst>
            <c:ext xmlns:c16="http://schemas.microsoft.com/office/drawing/2014/chart" uri="{C3380CC4-5D6E-409C-BE32-E72D297353CC}">
              <c16:uniqueId val="{00000001-B190-4BD9-BF7D-CB21AE83A91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109.56</c:v>
                </c:pt>
                <c:pt idx="1">
                  <c:v>122.36</c:v>
                </c:pt>
                <c:pt idx="2">
                  <c:v>106.21</c:v>
                </c:pt>
                <c:pt idx="3">
                  <c:v>86.13</c:v>
                </c:pt>
                <c:pt idx="4">
                  <c:v>90.34</c:v>
                </c:pt>
              </c:numCache>
            </c:numRef>
          </c:val>
          <c:extLst>
            <c:ext xmlns:c16="http://schemas.microsoft.com/office/drawing/2014/chart" uri="{C3380CC4-5D6E-409C-BE32-E72D297353CC}">
              <c16:uniqueId val="{00000000-99C6-419B-9037-EC74454B212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54.16</c:v>
                </c:pt>
                <c:pt idx="1">
                  <c:v>60.01</c:v>
                </c:pt>
                <c:pt idx="2">
                  <c:v>81.739999999999995</c:v>
                </c:pt>
                <c:pt idx="3">
                  <c:v>82.88</c:v>
                </c:pt>
                <c:pt idx="4">
                  <c:v>81.88</c:v>
                </c:pt>
              </c:numCache>
            </c:numRef>
          </c:val>
          <c:smooth val="0"/>
          <c:extLst>
            <c:ext xmlns:c16="http://schemas.microsoft.com/office/drawing/2014/chart" uri="{C3380CC4-5D6E-409C-BE32-E72D297353CC}">
              <c16:uniqueId val="{00000001-99C6-419B-9037-EC74454B212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117.06</c:v>
                </c:pt>
                <c:pt idx="1">
                  <c:v>108.06</c:v>
                </c:pt>
                <c:pt idx="2">
                  <c:v>114.49</c:v>
                </c:pt>
                <c:pt idx="3">
                  <c:v>150</c:v>
                </c:pt>
                <c:pt idx="4">
                  <c:v>150</c:v>
                </c:pt>
              </c:numCache>
            </c:numRef>
          </c:val>
          <c:extLst>
            <c:ext xmlns:c16="http://schemas.microsoft.com/office/drawing/2014/chart" uri="{C3380CC4-5D6E-409C-BE32-E72D297353CC}">
              <c16:uniqueId val="{00000000-A597-4D70-8768-E17A47B3672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307.56</c:v>
                </c:pt>
                <c:pt idx="1">
                  <c:v>277.67</c:v>
                </c:pt>
                <c:pt idx="2">
                  <c:v>194.31</c:v>
                </c:pt>
                <c:pt idx="3">
                  <c:v>190.99</c:v>
                </c:pt>
                <c:pt idx="4">
                  <c:v>187.55</c:v>
                </c:pt>
              </c:numCache>
            </c:numRef>
          </c:val>
          <c:smooth val="0"/>
          <c:extLst>
            <c:ext xmlns:c16="http://schemas.microsoft.com/office/drawing/2014/chart" uri="{C3380CC4-5D6E-409C-BE32-E72D297353CC}">
              <c16:uniqueId val="{00000001-A597-4D70-8768-E17A47B3672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明和町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23139</v>
      </c>
      <c r="AM8" s="51"/>
      <c r="AN8" s="51"/>
      <c r="AO8" s="51"/>
      <c r="AP8" s="51"/>
      <c r="AQ8" s="51"/>
      <c r="AR8" s="51"/>
      <c r="AS8" s="51"/>
      <c r="AT8" s="46">
        <f>データ!T6</f>
        <v>41.04</v>
      </c>
      <c r="AU8" s="46"/>
      <c r="AV8" s="46"/>
      <c r="AW8" s="46"/>
      <c r="AX8" s="46"/>
      <c r="AY8" s="46"/>
      <c r="AZ8" s="46"/>
      <c r="BA8" s="46"/>
      <c r="BB8" s="46">
        <f>データ!U6</f>
        <v>563.82000000000005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18.11</v>
      </c>
      <c r="Q10" s="46"/>
      <c r="R10" s="46"/>
      <c r="S10" s="46"/>
      <c r="T10" s="46"/>
      <c r="U10" s="46"/>
      <c r="V10" s="46"/>
      <c r="W10" s="46">
        <f>データ!Q6</f>
        <v>100</v>
      </c>
      <c r="X10" s="46"/>
      <c r="Y10" s="46"/>
      <c r="Z10" s="46"/>
      <c r="AA10" s="46"/>
      <c r="AB10" s="46"/>
      <c r="AC10" s="46"/>
      <c r="AD10" s="51">
        <f>データ!R6</f>
        <v>3240</v>
      </c>
      <c r="AE10" s="51"/>
      <c r="AF10" s="51"/>
      <c r="AG10" s="51"/>
      <c r="AH10" s="51"/>
      <c r="AI10" s="51"/>
      <c r="AJ10" s="51"/>
      <c r="AK10" s="2"/>
      <c r="AL10" s="51">
        <f>データ!V6</f>
        <v>4181</v>
      </c>
      <c r="AM10" s="51"/>
      <c r="AN10" s="51"/>
      <c r="AO10" s="51"/>
      <c r="AP10" s="51"/>
      <c r="AQ10" s="51"/>
      <c r="AR10" s="51"/>
      <c r="AS10" s="51"/>
      <c r="AT10" s="46">
        <f>データ!W6</f>
        <v>1.6</v>
      </c>
      <c r="AU10" s="46"/>
      <c r="AV10" s="46"/>
      <c r="AW10" s="46"/>
      <c r="AX10" s="46"/>
      <c r="AY10" s="46"/>
      <c r="AZ10" s="46"/>
      <c r="BA10" s="46"/>
      <c r="BB10" s="46">
        <f>データ!X6</f>
        <v>2613.13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UnRaOkQKogsi9/zzaacnrHGY8lokMFAwm8wVCtDeaNpdnWG/8tZq5m+ULgV36BEnwlGjWBJshgi9IGSrU52MGg==" saltValue="eybe1dUaq5s6a1B/9tSUA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244422</v>
      </c>
      <c r="D6" s="33">
        <f t="shared" si="3"/>
        <v>47</v>
      </c>
      <c r="E6" s="33">
        <f t="shared" si="3"/>
        <v>17</v>
      </c>
      <c r="F6" s="33">
        <f t="shared" si="3"/>
        <v>1</v>
      </c>
      <c r="G6" s="33">
        <f t="shared" si="3"/>
        <v>0</v>
      </c>
      <c r="H6" s="33" t="str">
        <f t="shared" si="3"/>
        <v>三重県　明和町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18.11</v>
      </c>
      <c r="Q6" s="34">
        <f t="shared" si="3"/>
        <v>100</v>
      </c>
      <c r="R6" s="34">
        <f t="shared" si="3"/>
        <v>3240</v>
      </c>
      <c r="S6" s="34">
        <f t="shared" si="3"/>
        <v>23139</v>
      </c>
      <c r="T6" s="34">
        <f t="shared" si="3"/>
        <v>41.04</v>
      </c>
      <c r="U6" s="34">
        <f t="shared" si="3"/>
        <v>563.82000000000005</v>
      </c>
      <c r="V6" s="34">
        <f t="shared" si="3"/>
        <v>4181</v>
      </c>
      <c r="W6" s="34">
        <f t="shared" si="3"/>
        <v>1.6</v>
      </c>
      <c r="X6" s="34">
        <f t="shared" si="3"/>
        <v>2613.13</v>
      </c>
      <c r="Y6" s="35">
        <f>IF(Y7="",NA(),Y7)</f>
        <v>89.51</v>
      </c>
      <c r="Z6" s="35">
        <f t="shared" ref="Z6:AH6" si="4">IF(Z7="",NA(),Z7)</f>
        <v>93.72</v>
      </c>
      <c r="AA6" s="35">
        <f t="shared" si="4"/>
        <v>93.41</v>
      </c>
      <c r="AB6" s="35">
        <f t="shared" si="4"/>
        <v>93.99</v>
      </c>
      <c r="AC6" s="35">
        <f t="shared" si="4"/>
        <v>89.64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570.20000000000005</v>
      </c>
      <c r="BG6" s="34">
        <f t="shared" ref="BG6:BO6" si="7">IF(BG7="",NA(),BG7)</f>
        <v>0</v>
      </c>
      <c r="BH6" s="34">
        <f t="shared" si="7"/>
        <v>0</v>
      </c>
      <c r="BI6" s="34">
        <f t="shared" si="7"/>
        <v>0</v>
      </c>
      <c r="BJ6" s="34">
        <f t="shared" si="7"/>
        <v>0</v>
      </c>
      <c r="BK6" s="35">
        <f t="shared" si="7"/>
        <v>1824.34</v>
      </c>
      <c r="BL6" s="35">
        <f t="shared" si="7"/>
        <v>1604.64</v>
      </c>
      <c r="BM6" s="35">
        <f t="shared" si="7"/>
        <v>966.33</v>
      </c>
      <c r="BN6" s="35">
        <f t="shared" si="7"/>
        <v>958.81</v>
      </c>
      <c r="BO6" s="35">
        <f t="shared" si="7"/>
        <v>1001.3</v>
      </c>
      <c r="BP6" s="34" t="str">
        <f>IF(BP7="","",IF(BP7="-","【-】","【"&amp;SUBSTITUTE(TEXT(BP7,"#,##0.00"),"-","△")&amp;"】"))</f>
        <v>【682.51】</v>
      </c>
      <c r="BQ6" s="35">
        <f>IF(BQ7="",NA(),BQ7)</f>
        <v>109.56</v>
      </c>
      <c r="BR6" s="35">
        <f t="shared" ref="BR6:BZ6" si="8">IF(BR7="",NA(),BR7)</f>
        <v>122.36</v>
      </c>
      <c r="BS6" s="35">
        <f t="shared" si="8"/>
        <v>106.21</v>
      </c>
      <c r="BT6" s="35">
        <f t="shared" si="8"/>
        <v>86.13</v>
      </c>
      <c r="BU6" s="35">
        <f t="shared" si="8"/>
        <v>90.34</v>
      </c>
      <c r="BV6" s="35">
        <f t="shared" si="8"/>
        <v>54.16</v>
      </c>
      <c r="BW6" s="35">
        <f t="shared" si="8"/>
        <v>60.01</v>
      </c>
      <c r="BX6" s="35">
        <f t="shared" si="8"/>
        <v>81.739999999999995</v>
      </c>
      <c r="BY6" s="35">
        <f t="shared" si="8"/>
        <v>82.88</v>
      </c>
      <c r="BZ6" s="35">
        <f t="shared" si="8"/>
        <v>81.88</v>
      </c>
      <c r="CA6" s="34" t="str">
        <f>IF(CA7="","",IF(CA7="-","【-】","【"&amp;SUBSTITUTE(TEXT(CA7,"#,##0.00"),"-","△")&amp;"】"))</f>
        <v>【100.34】</v>
      </c>
      <c r="CB6" s="35">
        <f>IF(CB7="",NA(),CB7)</f>
        <v>117.06</v>
      </c>
      <c r="CC6" s="35">
        <f t="shared" ref="CC6:CK6" si="9">IF(CC7="",NA(),CC7)</f>
        <v>108.06</v>
      </c>
      <c r="CD6" s="35">
        <f t="shared" si="9"/>
        <v>114.49</v>
      </c>
      <c r="CE6" s="35">
        <f t="shared" si="9"/>
        <v>150</v>
      </c>
      <c r="CF6" s="35">
        <f t="shared" si="9"/>
        <v>150</v>
      </c>
      <c r="CG6" s="35">
        <f t="shared" si="9"/>
        <v>307.56</v>
      </c>
      <c r="CH6" s="35">
        <f t="shared" si="9"/>
        <v>277.67</v>
      </c>
      <c r="CI6" s="35">
        <f t="shared" si="9"/>
        <v>194.31</v>
      </c>
      <c r="CJ6" s="35">
        <f t="shared" si="9"/>
        <v>190.99</v>
      </c>
      <c r="CK6" s="35">
        <f t="shared" si="9"/>
        <v>187.55</v>
      </c>
      <c r="CL6" s="34" t="str">
        <f>IF(CL7="","",IF(CL7="-","【-】","【"&amp;SUBSTITUTE(TEXT(CL7,"#,##0.00"),"-","△")&amp;"】"))</f>
        <v>【136.15】</v>
      </c>
      <c r="CM6" s="35">
        <f>IF(CM7="",NA(),CM7)</f>
        <v>68</v>
      </c>
      <c r="CN6" s="35">
        <f t="shared" ref="CN6:CV6" si="10">IF(CN7="",NA(),CN7)</f>
        <v>68.2</v>
      </c>
      <c r="CO6" s="35">
        <f t="shared" si="10"/>
        <v>70</v>
      </c>
      <c r="CP6" s="35">
        <f t="shared" si="10"/>
        <v>72</v>
      </c>
      <c r="CQ6" s="35">
        <f t="shared" si="10"/>
        <v>72.87</v>
      </c>
      <c r="CR6" s="35">
        <f t="shared" si="10"/>
        <v>39.869999999999997</v>
      </c>
      <c r="CS6" s="35">
        <f t="shared" si="10"/>
        <v>41.28</v>
      </c>
      <c r="CT6" s="35">
        <f t="shared" si="10"/>
        <v>53.5</v>
      </c>
      <c r="CU6" s="35">
        <f t="shared" si="10"/>
        <v>52.58</v>
      </c>
      <c r="CV6" s="35">
        <f t="shared" si="10"/>
        <v>50.94</v>
      </c>
      <c r="CW6" s="34" t="str">
        <f>IF(CW7="","",IF(CW7="-","【-】","【"&amp;SUBSTITUTE(TEXT(CW7,"#,##0.00"),"-","△")&amp;"】"))</f>
        <v>【59.64】</v>
      </c>
      <c r="CX6" s="35">
        <f>IF(CX7="",NA(),CX7)</f>
        <v>95.08</v>
      </c>
      <c r="CY6" s="35">
        <f t="shared" ref="CY6:DG6" si="11">IF(CY7="",NA(),CY7)</f>
        <v>95.12</v>
      </c>
      <c r="CZ6" s="35">
        <f t="shared" si="11"/>
        <v>95.13</v>
      </c>
      <c r="DA6" s="35">
        <f t="shared" si="11"/>
        <v>90.86</v>
      </c>
      <c r="DB6" s="35">
        <f t="shared" si="11"/>
        <v>89.09</v>
      </c>
      <c r="DC6" s="35">
        <f t="shared" si="11"/>
        <v>61.37</v>
      </c>
      <c r="DD6" s="35">
        <f t="shared" si="11"/>
        <v>61.3</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7.44</v>
      </c>
      <c r="EG6" s="35">
        <f t="shared" si="14"/>
        <v>6.32</v>
      </c>
      <c r="EH6" s="35">
        <f t="shared" si="14"/>
        <v>3.21</v>
      </c>
      <c r="EI6" s="35">
        <f t="shared" si="14"/>
        <v>4.1500000000000004</v>
      </c>
      <c r="EJ6" s="35">
        <f t="shared" si="14"/>
        <v>0.2</v>
      </c>
      <c r="EK6" s="35">
        <f t="shared" si="14"/>
        <v>0.19</v>
      </c>
      <c r="EL6" s="35">
        <f t="shared" si="14"/>
        <v>0.16</v>
      </c>
      <c r="EM6" s="35">
        <f t="shared" si="14"/>
        <v>0.13</v>
      </c>
      <c r="EN6" s="35">
        <f t="shared" si="14"/>
        <v>0.15</v>
      </c>
      <c r="EO6" s="34" t="str">
        <f>IF(EO7="","",IF(EO7="-","【-】","【"&amp;SUBSTITUTE(TEXT(EO7,"#,##0.00"),"-","△")&amp;"】"))</f>
        <v>【0.22】</v>
      </c>
    </row>
    <row r="7" spans="1:145" s="36" customFormat="1" x14ac:dyDescent="0.15">
      <c r="A7" s="28"/>
      <c r="B7" s="37">
        <v>2019</v>
      </c>
      <c r="C7" s="37">
        <v>244422</v>
      </c>
      <c r="D7" s="37">
        <v>47</v>
      </c>
      <c r="E7" s="37">
        <v>17</v>
      </c>
      <c r="F7" s="37">
        <v>1</v>
      </c>
      <c r="G7" s="37">
        <v>0</v>
      </c>
      <c r="H7" s="37" t="s">
        <v>97</v>
      </c>
      <c r="I7" s="37" t="s">
        <v>98</v>
      </c>
      <c r="J7" s="37" t="s">
        <v>99</v>
      </c>
      <c r="K7" s="37" t="s">
        <v>100</v>
      </c>
      <c r="L7" s="37" t="s">
        <v>101</v>
      </c>
      <c r="M7" s="37" t="s">
        <v>102</v>
      </c>
      <c r="N7" s="38" t="s">
        <v>103</v>
      </c>
      <c r="O7" s="38" t="s">
        <v>104</v>
      </c>
      <c r="P7" s="38">
        <v>18.11</v>
      </c>
      <c r="Q7" s="38">
        <v>100</v>
      </c>
      <c r="R7" s="38">
        <v>3240</v>
      </c>
      <c r="S7" s="38">
        <v>23139</v>
      </c>
      <c r="T7" s="38">
        <v>41.04</v>
      </c>
      <c r="U7" s="38">
        <v>563.82000000000005</v>
      </c>
      <c r="V7" s="38">
        <v>4181</v>
      </c>
      <c r="W7" s="38">
        <v>1.6</v>
      </c>
      <c r="X7" s="38">
        <v>2613.13</v>
      </c>
      <c r="Y7" s="38">
        <v>89.51</v>
      </c>
      <c r="Z7" s="38">
        <v>93.72</v>
      </c>
      <c r="AA7" s="38">
        <v>93.41</v>
      </c>
      <c r="AB7" s="38">
        <v>93.99</v>
      </c>
      <c r="AC7" s="38">
        <v>89.64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570.20000000000005</v>
      </c>
      <c r="BG7" s="38">
        <v>0</v>
      </c>
      <c r="BH7" s="38">
        <v>0</v>
      </c>
      <c r="BI7" s="38">
        <v>0</v>
      </c>
      <c r="BJ7" s="38">
        <v>0</v>
      </c>
      <c r="BK7" s="38">
        <v>1824.34</v>
      </c>
      <c r="BL7" s="38">
        <v>1604.64</v>
      </c>
      <c r="BM7" s="38">
        <v>966.33</v>
      </c>
      <c r="BN7" s="38">
        <v>958.81</v>
      </c>
      <c r="BO7" s="38">
        <v>1001.3</v>
      </c>
      <c r="BP7" s="38">
        <v>682.51</v>
      </c>
      <c r="BQ7" s="38">
        <v>109.56</v>
      </c>
      <c r="BR7" s="38">
        <v>122.36</v>
      </c>
      <c r="BS7" s="38">
        <v>106.21</v>
      </c>
      <c r="BT7" s="38">
        <v>86.13</v>
      </c>
      <c r="BU7" s="38">
        <v>90.34</v>
      </c>
      <c r="BV7" s="38">
        <v>54.16</v>
      </c>
      <c r="BW7" s="38">
        <v>60.01</v>
      </c>
      <c r="BX7" s="38">
        <v>81.739999999999995</v>
      </c>
      <c r="BY7" s="38">
        <v>82.88</v>
      </c>
      <c r="BZ7" s="38">
        <v>81.88</v>
      </c>
      <c r="CA7" s="38">
        <v>100.34</v>
      </c>
      <c r="CB7" s="38">
        <v>117.06</v>
      </c>
      <c r="CC7" s="38">
        <v>108.06</v>
      </c>
      <c r="CD7" s="38">
        <v>114.49</v>
      </c>
      <c r="CE7" s="38">
        <v>150</v>
      </c>
      <c r="CF7" s="38">
        <v>150</v>
      </c>
      <c r="CG7" s="38">
        <v>307.56</v>
      </c>
      <c r="CH7" s="38">
        <v>277.67</v>
      </c>
      <c r="CI7" s="38">
        <v>194.31</v>
      </c>
      <c r="CJ7" s="38">
        <v>190.99</v>
      </c>
      <c r="CK7" s="38">
        <v>187.55</v>
      </c>
      <c r="CL7" s="38">
        <v>136.15</v>
      </c>
      <c r="CM7" s="38">
        <v>68</v>
      </c>
      <c r="CN7" s="38">
        <v>68.2</v>
      </c>
      <c r="CO7" s="38">
        <v>70</v>
      </c>
      <c r="CP7" s="38">
        <v>72</v>
      </c>
      <c r="CQ7" s="38">
        <v>72.87</v>
      </c>
      <c r="CR7" s="38">
        <v>39.869999999999997</v>
      </c>
      <c r="CS7" s="38">
        <v>41.28</v>
      </c>
      <c r="CT7" s="38">
        <v>53.5</v>
      </c>
      <c r="CU7" s="38">
        <v>52.58</v>
      </c>
      <c r="CV7" s="38">
        <v>50.94</v>
      </c>
      <c r="CW7" s="38">
        <v>59.64</v>
      </c>
      <c r="CX7" s="38">
        <v>95.08</v>
      </c>
      <c r="CY7" s="38">
        <v>95.12</v>
      </c>
      <c r="CZ7" s="38">
        <v>95.13</v>
      </c>
      <c r="DA7" s="38">
        <v>90.86</v>
      </c>
      <c r="DB7" s="38">
        <v>89.09</v>
      </c>
      <c r="DC7" s="38">
        <v>61.37</v>
      </c>
      <c r="DD7" s="38">
        <v>61.3</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7.44</v>
      </c>
      <c r="EG7" s="38">
        <v>6.32</v>
      </c>
      <c r="EH7" s="38">
        <v>3.21</v>
      </c>
      <c r="EI7" s="38">
        <v>4.1500000000000004</v>
      </c>
      <c r="EJ7" s="38">
        <v>0.2</v>
      </c>
      <c r="EK7" s="38">
        <v>0.19</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2021-02-25T07:24:07Z</cp:lastPrinted>
  <dcterms:created xsi:type="dcterms:W3CDTF">2020-12-04T02:47:34Z</dcterms:created>
  <dcterms:modified xsi:type="dcterms:W3CDTF">2021-02-25T07:30:16Z</dcterms:modified>
  <cp:category/>
</cp:coreProperties>
</file>