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town.taki.mie.jp\flsv\部署別\上下水道課\01 経理係\21 調査報告\2021.01.14 経営比較分析表（R1決算）\分析表\"/>
    </mc:Choice>
  </mc:AlternateContent>
  <xr:revisionPtr revIDLastSave="0" documentId="13_ncr:1_{A24B938D-7E0F-4416-9A41-2E89C0F3B9EA}" xr6:coauthVersionLast="36" xr6:coauthVersionMax="36" xr10:uidLastSave="{00000000-0000-0000-0000-000000000000}"/>
  <workbookProtection workbookAlgorithmName="SHA-512" workbookHashValue="l1LLP4PvQST460vnshopgxrr/OpXrpGL+HkO45cYTB7pbGCWSyVl2LrDKW4Mv4Z+5li2FoCIzEV7yzkNyWHzvA==" workbookSaltValue="PV0NVpivp6mjgU5Ly6xbWQ==" workbookSpinCount="100000" lockStructure="1"/>
  <bookViews>
    <workbookView xWindow="0" yWindow="0" windowWidth="19185" windowHeight="588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AT8" i="4" s="1"/>
  <c r="S6" i="5"/>
  <c r="AL8" i="4" s="1"/>
  <c r="R6" i="5"/>
  <c r="AD10" i="4" s="1"/>
  <c r="Q6" i="5"/>
  <c r="P6" i="5"/>
  <c r="P10" i="4" s="1"/>
  <c r="O6" i="5"/>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E86" i="4"/>
  <c r="BB10" i="4"/>
  <c r="AT10" i="4"/>
  <c r="W10" i="4"/>
  <c r="I10" i="4"/>
  <c r="AD8" i="4"/>
  <c r="W8" i="4"/>
  <c r="P8" i="4"/>
  <c r="B8" i="4"/>
  <c r="B6" i="4"/>
</calcChain>
</file>

<file path=xl/sharedStrings.xml><?xml version="1.0" encoding="utf-8"?>
<sst xmlns="http://schemas.openxmlformats.org/spreadsheetml/2006/main" count="247" uniqueCount="121">
  <si>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</si>
  <si>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</si>
  <si>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</si>
  <si>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</si>
  <si>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</si>
  <si>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</si>
  <si>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</si>
  <si>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</si>
  <si>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</si>
  <si>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</si>
  <si>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</si>
  <si>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</si>
  <si>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</si>
  <si>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</si>
  <si>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</si>
  <si>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</si>
  <si>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</si>
  <si>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</si>
  <si>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</si>
  <si>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</si>
  <si>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</si>
  <si>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</si>
  <si>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</si>
  <si>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</si>
  <si>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</si>
  <si>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</si>
  <si>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</si>
  <si>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</si>
  <si>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</si>
  <si>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</si>
  <si>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</si>
  <si>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</si>
  <si>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</si>
  <si>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</si>
  <si>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</si>
  <si>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</si>
  <si>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</si>
  <si>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</si>
  <si>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</si>
  <si>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</si>
  <si>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</si>
  <si>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</si>
  <si>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</si>
  <si>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</si>
  <si>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</si>
  <si>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</si>
  <si>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</si>
  <si>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</si>
  <si>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</si>
  <si>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</si>
  <si>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</si>
  <si>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</si>
  <si>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</si>
  <si>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</si>
  <si>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</si>
  <si>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</si>
  <si>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</si>
  <si>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</si>
  <si>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</si>
  <si>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</si>
  <si>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</si>
  <si>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</si>
  <si>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</si>
  <si>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</si>
  <si>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</si>
  <si>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</si>
  <si>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</si>
  <si>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</si>
  <si>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</si>
  <si>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</si>
  <si>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</si>
  <si>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</si>
  <si>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</si>
  <si>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</si>
  <si>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</si>
  <si>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</si>
  <si>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</si>
  <si>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</si>
  <si>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</si>
  <si>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</si>
  <si>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</si>
  <si>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</si>
  <si>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</si>
  <si>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</si>
  <si>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</si>
  <si>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</si>
  <si>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</si>
  <si>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</si>
  <si>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</si>
  <si>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</si>
  <si>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</si>
  <si>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</si>
  <si>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</si>
  <si>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</si>
  <si>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</si>
  <si>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</si>
  <si>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</si>
  <si>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</si>
  <si>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</si>
  <si>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多気町</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</si>
  <si>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</si>
  <si>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</si>
  <si>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</si>
  <si>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</si>
  <si>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</si>
  <si>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</si>
  <si>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</si>
  <si>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</si>
  <si>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</si>
  <si>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</si>
  <si>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</si>
  <si>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</si>
  <si>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</si>
  <si>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</si>
  <si>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</si>
  <si>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</si>
  <si>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</si>
  <si>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</si>
  <si>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H16年度に事業を開始し、耐用年数を超える施設はありませんが、施設の修繕費などの維持管理費が年々増加しているため、適切な維持管理業務を行っていく必要があります。</t>
    <rPh sb="3" eb="5">
      <t>ネンド</t>
    </rPh>
    <rPh sb="6" eb="8">
      <t>ジギョウ</t>
    </rPh>
    <rPh sb="9" eb="11">
      <t>カイシ</t>
    </rPh>
    <rPh sb="13" eb="17">
      <t>タイヨウネンスウ</t>
    </rPh>
    <rPh sb="18" eb="19">
      <t>コ</t>
    </rPh>
    <rPh sb="21" eb="23">
      <t>シセツ</t>
    </rPh>
    <rPh sb="31" eb="33">
      <t>シセツ</t>
    </rPh>
    <rPh sb="34" eb="37">
      <t>シュウゼンヒ</t>
    </rPh>
    <rPh sb="40" eb="45">
      <t>イジカンリヒ</t>
    </rPh>
    <rPh sb="46" eb="48">
      <t>ネンネン</t>
    </rPh>
    <rPh sb="48" eb="50">
      <t>ゾウカ</t>
    </rPh>
    <rPh sb="57" eb="59">
      <t>テキセツ</t>
    </rPh>
    <rPh sb="60" eb="64">
      <t>イジカンリ</t>
    </rPh>
    <rPh sb="64" eb="66">
      <t>ギョウム</t>
    </rPh>
    <rPh sb="67" eb="68">
      <t>オコナ</t>
    </rPh>
    <rPh sb="72" eb="74">
      <t>ヒツヨウ</t>
    </rPh>
    <phoneticPr fontId="4"/>
  </si>
  <si>
    <t>経常収支比率は100％を超えていますが、経費回収率が低く、一般会計からの繰入金に依存する厳しい経営状況となっています。
汚水処理原価が類似団体、全国平均よりも高く、水洗化率が低くなっているため、維持管理費の抑制を図るとともに接続率の向上に取り組んでいく必要があります。</t>
    <rPh sb="12" eb="13">
      <t>コ</t>
    </rPh>
    <rPh sb="20" eb="25">
      <t>ケイヒカイシュウリツ</t>
    </rPh>
    <rPh sb="26" eb="27">
      <t>ヒク</t>
    </rPh>
    <rPh sb="29" eb="31">
      <t>イッパンカ</t>
    </rPh>
    <rPh sb="31" eb="33">
      <t>イケイ</t>
    </rPh>
    <rPh sb="36" eb="39">
      <t>クリイレキン</t>
    </rPh>
    <rPh sb="40" eb="42">
      <t>イゾン</t>
    </rPh>
    <rPh sb="44" eb="45">
      <t>キビ</t>
    </rPh>
    <rPh sb="47" eb="51">
      <t>ケイエイジョウキョウ</t>
    </rPh>
    <rPh sb="60" eb="66">
      <t>オスイショリゲンカ</t>
    </rPh>
    <rPh sb="67" eb="71">
      <t>ルイジダンタイ</t>
    </rPh>
    <rPh sb="72" eb="76">
      <t>ゼンコクヘイキン</t>
    </rPh>
    <rPh sb="79" eb="80">
      <t>タカ</t>
    </rPh>
    <rPh sb="82" eb="86">
      <t>スイセンカリツ</t>
    </rPh>
    <rPh sb="87" eb="88">
      <t>ヒク</t>
    </rPh>
    <rPh sb="97" eb="102">
      <t>イジカンリヒ</t>
    </rPh>
    <rPh sb="103" eb="105">
      <t>ヨクセイ</t>
    </rPh>
    <rPh sb="106" eb="107">
      <t>ハカ</t>
    </rPh>
    <rPh sb="112" eb="115">
      <t>セツゾクリツ</t>
    </rPh>
    <rPh sb="116" eb="118">
      <t>コウジョウ</t>
    </rPh>
    <rPh sb="119" eb="120">
      <t>ト</t>
    </rPh>
    <rPh sb="121" eb="122">
      <t>ク</t>
    </rPh>
    <rPh sb="126" eb="128">
      <t>ヒツヨウ</t>
    </rPh>
    <phoneticPr fontId="4"/>
  </si>
  <si>
    <t>浄化槽の設置基数は年々増加していますが、今後は人口の減少や有収水量の減少が予想されます。使用料収入の増加が見込めない中で施設整備の財源を確保していく必要があります。
R2年度から浄化槽事業に公営企業会計の財務規定を適用しました。財政状況、経営状態をより明確に把握することで経営の健全化を進めていきます。</t>
    <rPh sb="0" eb="3">
      <t>ジョウカソウ</t>
    </rPh>
    <rPh sb="4" eb="8">
      <t>セッチキスウ</t>
    </rPh>
    <rPh sb="9" eb="11">
      <t>ネンネン</t>
    </rPh>
    <rPh sb="11" eb="13">
      <t>ゾウカ</t>
    </rPh>
    <rPh sb="20" eb="22">
      <t>コンゴ</t>
    </rPh>
    <rPh sb="23" eb="25">
      <t>ジンコウ</t>
    </rPh>
    <rPh sb="26" eb="28">
      <t>ゲンショウ</t>
    </rPh>
    <rPh sb="29" eb="33">
      <t>ユウシュウスイリョウ</t>
    </rPh>
    <rPh sb="34" eb="36">
      <t>ゲンショウ</t>
    </rPh>
    <rPh sb="44" eb="47">
      <t>シヨウリョウ</t>
    </rPh>
    <rPh sb="47" eb="49">
      <t>シュウニュウ</t>
    </rPh>
    <rPh sb="50" eb="52">
      <t>ゾウカ</t>
    </rPh>
    <rPh sb="53" eb="55">
      <t>ミコ</t>
    </rPh>
    <rPh sb="58" eb="59">
      <t>ナカ</t>
    </rPh>
    <rPh sb="60" eb="62">
      <t>シセツ</t>
    </rPh>
    <rPh sb="62" eb="64">
      <t>セイビ</t>
    </rPh>
    <rPh sb="65" eb="67">
      <t>ザイゲン</t>
    </rPh>
    <rPh sb="68" eb="70">
      <t>カクホ</t>
    </rPh>
    <rPh sb="74" eb="76">
      <t>ヒツヨウ</t>
    </rPh>
    <rPh sb="89" eb="92">
      <t>ジョウカソウ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</si>
</sst>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99F-4586-9170-4A39EE3A477A}"/>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B99F-4586-9170-4A39EE3A477A}"/>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69.540000000000006</c:v>
                </c:pt>
                <c:pt idx="1">
                  <c:v>70.849999999999994</c:v>
                </c:pt>
                <c:pt idx="2">
                  <c:v>69.459999999999994</c:v>
                </c:pt>
                <c:pt idx="3">
                  <c:v>68.14</c:v>
                </c:pt>
                <c:pt idx="4">
                  <c:v>69.3</c:v>
                </c:pt>
              </c:numCache>
            </c:numRef>
          </c:val>
          <c:extLst>
            <c:ext xmlns:c16="http://schemas.microsoft.com/office/drawing/2014/chart" uri="{C3380CC4-5D6E-409C-BE32-E72D297353CC}">
              <c16:uniqueId val="{00000000-558B-4641-BDD6-1D1EB3CB63D9}"/>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58.25</c:v>
                </c:pt>
                <c:pt idx="1">
                  <c:v>61.55</c:v>
                </c:pt>
                <c:pt idx="2">
                  <c:v>57.22</c:v>
                </c:pt>
                <c:pt idx="3">
                  <c:v>54.93</c:v>
                </c:pt>
                <c:pt idx="4">
                  <c:v>59.64</c:v>
                </c:pt>
              </c:numCache>
            </c:numRef>
          </c:val>
          <c:smooth val="0"/>
          <c:extLst>
            <c:ext xmlns:c16="http://schemas.microsoft.com/office/drawing/2014/chart" uri="{C3380CC4-5D6E-409C-BE32-E72D297353CC}">
              <c16:uniqueId val="{00000001-558B-4641-BDD6-1D1EB3CB63D9}"/>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60.2</c:v>
                </c:pt>
                <c:pt idx="1">
                  <c:v>61.32</c:v>
                </c:pt>
                <c:pt idx="2">
                  <c:v>52.11</c:v>
                </c:pt>
                <c:pt idx="3">
                  <c:v>66.22</c:v>
                </c:pt>
                <c:pt idx="4">
                  <c:v>67.099999999999994</c:v>
                </c:pt>
              </c:numCache>
            </c:numRef>
          </c:val>
          <c:extLst>
            <c:ext xmlns:c16="http://schemas.microsoft.com/office/drawing/2014/chart" uri="{C3380CC4-5D6E-409C-BE32-E72D297353CC}">
              <c16:uniqueId val="{00000000-B9E8-4A34-8BCE-49EB1CAA2BD1}"/>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68.150000000000006</c:v>
                </c:pt>
                <c:pt idx="1">
                  <c:v>67.489999999999995</c:v>
                </c:pt>
                <c:pt idx="2">
                  <c:v>67.290000000000006</c:v>
                </c:pt>
                <c:pt idx="3">
                  <c:v>65.569999999999993</c:v>
                </c:pt>
                <c:pt idx="4">
                  <c:v>90.63</c:v>
                </c:pt>
              </c:numCache>
            </c:numRef>
          </c:val>
          <c:smooth val="0"/>
          <c:extLst>
            <c:ext xmlns:c16="http://schemas.microsoft.com/office/drawing/2014/chart" uri="{C3380CC4-5D6E-409C-BE32-E72D297353CC}">
              <c16:uniqueId val="{00000001-B9E8-4A34-8BCE-49EB1CAA2BD1}"/>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99.16</c:v>
                </c:pt>
                <c:pt idx="1">
                  <c:v>97.49</c:v>
                </c:pt>
                <c:pt idx="2">
                  <c:v>97.11</c:v>
                </c:pt>
                <c:pt idx="3">
                  <c:v>96.75</c:v>
                </c:pt>
                <c:pt idx="4">
                  <c:v>103.95</c:v>
                </c:pt>
              </c:numCache>
            </c:numRef>
          </c:val>
          <c:extLst>
            <c:ext xmlns:c16="http://schemas.microsoft.com/office/drawing/2014/chart" uri="{C3380CC4-5D6E-409C-BE32-E72D297353CC}">
              <c16:uniqueId val="{00000000-A979-4848-B67C-0E0D7ECBFC5D}"/>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979-4848-B67C-0E0D7ECBFC5D}"/>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732-4CBE-A4E7-89448F1D9D2E}"/>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732-4CBE-A4E7-89448F1D9D2E}"/>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82C-4F07-A199-DD1F80420746}"/>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82C-4F07-A199-DD1F80420746}"/>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D6A-4ABD-858C-710A77AE3B99}"/>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D6A-4ABD-858C-710A77AE3B99}"/>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B10-48F5-B85C-594FAD10E08C}"/>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B10-48F5-B85C-594FAD10E08C}"/>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formatCode="#,##0.00;&quot;△&quot;#,##0.00;&quot;-&quot;">
                  <c:v>216.36</c:v>
                </c:pt>
              </c:numCache>
            </c:numRef>
          </c:val>
          <c:extLst>
            <c:ext xmlns:c16="http://schemas.microsoft.com/office/drawing/2014/chart" uri="{C3380CC4-5D6E-409C-BE32-E72D297353CC}">
              <c16:uniqueId val="{00000000-C6E5-4260-8A65-7178E4964018}"/>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392.19</c:v>
                </c:pt>
                <c:pt idx="1">
                  <c:v>413.5</c:v>
                </c:pt>
                <c:pt idx="2">
                  <c:v>407.42</c:v>
                </c:pt>
                <c:pt idx="3">
                  <c:v>386.46</c:v>
                </c:pt>
                <c:pt idx="4">
                  <c:v>270.57</c:v>
                </c:pt>
              </c:numCache>
            </c:numRef>
          </c:val>
          <c:smooth val="0"/>
          <c:extLst>
            <c:ext xmlns:c16="http://schemas.microsoft.com/office/drawing/2014/chart" uri="{C3380CC4-5D6E-409C-BE32-E72D297353CC}">
              <c16:uniqueId val="{00000001-C6E5-4260-8A65-7178E4964018}"/>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39.96</c:v>
                </c:pt>
                <c:pt idx="1">
                  <c:v>41.19</c:v>
                </c:pt>
                <c:pt idx="2">
                  <c:v>42.56</c:v>
                </c:pt>
                <c:pt idx="3">
                  <c:v>45.3</c:v>
                </c:pt>
                <c:pt idx="4">
                  <c:v>44.39</c:v>
                </c:pt>
              </c:numCache>
            </c:numRef>
          </c:val>
          <c:extLst>
            <c:ext xmlns:c16="http://schemas.microsoft.com/office/drawing/2014/chart" uri="{C3380CC4-5D6E-409C-BE32-E72D297353CC}">
              <c16:uniqueId val="{00000000-675F-4943-84BD-1921504765F8}"/>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57.03</c:v>
                </c:pt>
                <c:pt idx="1">
                  <c:v>55.84</c:v>
                </c:pt>
                <c:pt idx="2">
                  <c:v>57.08</c:v>
                </c:pt>
                <c:pt idx="3">
                  <c:v>55.85</c:v>
                </c:pt>
                <c:pt idx="4">
                  <c:v>62.5</c:v>
                </c:pt>
              </c:numCache>
            </c:numRef>
          </c:val>
          <c:smooth val="0"/>
          <c:extLst>
            <c:ext xmlns:c16="http://schemas.microsoft.com/office/drawing/2014/chart" uri="{C3380CC4-5D6E-409C-BE32-E72D297353CC}">
              <c16:uniqueId val="{00000001-675F-4943-84BD-1921504765F8}"/>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330.45</c:v>
                </c:pt>
                <c:pt idx="1">
                  <c:v>325.06</c:v>
                </c:pt>
                <c:pt idx="2">
                  <c:v>339.43</c:v>
                </c:pt>
                <c:pt idx="3">
                  <c:v>323.29000000000002</c:v>
                </c:pt>
                <c:pt idx="4">
                  <c:v>337.61</c:v>
                </c:pt>
              </c:numCache>
            </c:numRef>
          </c:val>
          <c:extLst>
            <c:ext xmlns:c16="http://schemas.microsoft.com/office/drawing/2014/chart" uri="{C3380CC4-5D6E-409C-BE32-E72D297353CC}">
              <c16:uniqueId val="{00000000-9E92-40A3-87F9-F697ABB1ADA6}"/>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283.73</c:v>
                </c:pt>
                <c:pt idx="1">
                  <c:v>287.57</c:v>
                </c:pt>
                <c:pt idx="2">
                  <c:v>286.86</c:v>
                </c:pt>
                <c:pt idx="3">
                  <c:v>287.91000000000003</c:v>
                </c:pt>
                <c:pt idx="4">
                  <c:v>269.33</c:v>
                </c:pt>
              </c:numCache>
            </c:numRef>
          </c:val>
          <c:smooth val="0"/>
          <c:extLst>
            <c:ext xmlns:c16="http://schemas.microsoft.com/office/drawing/2014/chart" uri="{C3380CC4-5D6E-409C-BE32-E72D297353CC}">
              <c16:uniqueId val="{00000001-9E92-40A3-87F9-F697ABB1ADA6}"/>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【307.23】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【79.51】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【272.98】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F1" zoomScale="90" zoomScaleNormal="90" workbookViewId="0">
      <selection activeCell="BE5" sqref="BE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三重県　多気町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特定地域生活排水処理</v>
      </c>
      <c r="Q8" s="49"/>
      <c r="R8" s="49"/>
      <c r="S8" s="49"/>
      <c r="T8" s="49"/>
      <c r="U8" s="49"/>
      <c r="V8" s="49"/>
      <c r="W8" s="49" t="str">
        <f>データ!L6</f>
        <v>K2</v>
      </c>
      <c r="X8" s="49"/>
      <c r="Y8" s="49"/>
      <c r="Z8" s="49"/>
      <c r="AA8" s="49"/>
      <c r="AB8" s="49"/>
      <c r="AC8" s="49"/>
      <c r="AD8" s="50" t="str">
        <f>データ!$M$6</f>
        <v>非設置</v>
      </c>
      <c r="AE8" s="50"/>
      <c r="AF8" s="50"/>
      <c r="AG8" s="50"/>
      <c r="AH8" s="50"/>
      <c r="AI8" s="50"/>
      <c r="AJ8" s="50"/>
      <c r="AK8" s="3"/>
      <c r="AL8" s="51">
        <f>データ!S6</f>
        <v>14520</v>
      </c>
      <c r="AM8" s="51"/>
      <c r="AN8" s="51"/>
      <c r="AO8" s="51"/>
      <c r="AP8" s="51"/>
      <c r="AQ8" s="51"/>
      <c r="AR8" s="51"/>
      <c r="AS8" s="51"/>
      <c r="AT8" s="46">
        <f>データ!T6</f>
        <v>103.06</v>
      </c>
      <c r="AU8" s="46"/>
      <c r="AV8" s="46"/>
      <c r="AW8" s="46"/>
      <c r="AX8" s="46"/>
      <c r="AY8" s="46"/>
      <c r="AZ8" s="46"/>
      <c r="BA8" s="46"/>
      <c r="BB8" s="46">
        <f>データ!U6</f>
        <v>140.88999999999999</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26.43</v>
      </c>
      <c r="Q10" s="46"/>
      <c r="R10" s="46"/>
      <c r="S10" s="46"/>
      <c r="T10" s="46"/>
      <c r="U10" s="46"/>
      <c r="V10" s="46"/>
      <c r="W10" s="46">
        <f>データ!Q6</f>
        <v>100</v>
      </c>
      <c r="X10" s="46"/>
      <c r="Y10" s="46"/>
      <c r="Z10" s="46"/>
      <c r="AA10" s="46"/>
      <c r="AB10" s="46"/>
      <c r="AC10" s="46"/>
      <c r="AD10" s="51">
        <f>データ!R6</f>
        <v>2750</v>
      </c>
      <c r="AE10" s="51"/>
      <c r="AF10" s="51"/>
      <c r="AG10" s="51"/>
      <c r="AH10" s="51"/>
      <c r="AI10" s="51"/>
      <c r="AJ10" s="51"/>
      <c r="AK10" s="2"/>
      <c r="AL10" s="51">
        <f>データ!V6</f>
        <v>3830</v>
      </c>
      <c r="AM10" s="51"/>
      <c r="AN10" s="51"/>
      <c r="AO10" s="51"/>
      <c r="AP10" s="51"/>
      <c r="AQ10" s="51"/>
      <c r="AR10" s="51"/>
      <c r="AS10" s="51"/>
      <c r="AT10" s="46">
        <f>データ!W6</f>
        <v>0.08</v>
      </c>
      <c r="AU10" s="46"/>
      <c r="AV10" s="46"/>
      <c r="AW10" s="46"/>
      <c r="AX10" s="46"/>
      <c r="AY10" s="46"/>
      <c r="AZ10" s="46"/>
      <c r="BA10" s="46"/>
      <c r="BB10" s="46">
        <f>データ!X6</f>
        <v>47875</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119</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118</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120</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【307.23】</v>
      </c>
      <c r="I86" s="26" t="str">
        <f>データ!CA6</f>
        <v>【59.98】</v>
      </c>
      <c r="J86" s="26" t="str">
        <f>データ!CL6</f>
        <v>【272.98】</v>
      </c>
      <c r="K86" s="26" t="str">
        <f>データ!CW6</f>
        <v>【58.71】</v>
      </c>
      <c r="L86" s="26" t="str">
        <f>データ!DH6</f>
        <v>【79.51】</v>
      </c>
      <c r="M86" s="26" t="s">
        <v>44</v>
      </c>
      <c r="N86" s="26" t="s">
        <v>45</v>
      </c>
      <c r="O86" s="26" t="str">
        <f>データ!EO6</f>
        <v>【-】</v>
      </c>
    </row>
  </sheetData>
  <sheetProtection algorithmName="SHA-512" hashValue="0L8U0sltvG6kGcXWveYzDfJGGpgDN94rwYUZN9ERl1IOfz7LnzA2PHxnZi/Av6j00XM/Lh2ppvDaDfYSreSa9w==" saltValue="BFlHPF9SBm/dRUOZxCBhz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7" t="s">
        <v>55</v>
      </c>
      <c r="I3" s="78"/>
      <c r="J3" s="78"/>
      <c r="K3" s="78"/>
      <c r="L3" s="78"/>
      <c r="M3" s="78"/>
      <c r="N3" s="78"/>
      <c r="O3" s="78"/>
      <c r="P3" s="78"/>
      <c r="Q3" s="78"/>
      <c r="R3" s="78"/>
      <c r="S3" s="78"/>
      <c r="T3" s="78"/>
      <c r="U3" s="78"/>
      <c r="V3" s="78"/>
      <c r="W3" s="78"/>
      <c r="X3" s="79"/>
      <c r="Y3" s="83" t="s">
        <v>56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58</v>
      </c>
      <c r="B4" s="30"/>
      <c r="C4" s="30"/>
      <c r="D4" s="30"/>
      <c r="E4" s="30"/>
      <c r="F4" s="30"/>
      <c r="G4" s="30"/>
      <c r="H4" s="80"/>
      <c r="I4" s="81"/>
      <c r="J4" s="81"/>
      <c r="K4" s="81"/>
      <c r="L4" s="81"/>
      <c r="M4" s="81"/>
      <c r="N4" s="81"/>
      <c r="O4" s="81"/>
      <c r="P4" s="81"/>
      <c r="Q4" s="81"/>
      <c r="R4" s="81"/>
      <c r="S4" s="81"/>
      <c r="T4" s="81"/>
      <c r="U4" s="81"/>
      <c r="V4" s="81"/>
      <c r="W4" s="81"/>
      <c r="X4" s="82"/>
      <c r="Y4" s="76" t="s">
        <v>59</v>
      </c>
      <c r="Z4" s="76"/>
      <c r="AA4" s="76"/>
      <c r="AB4" s="76"/>
      <c r="AC4" s="76"/>
      <c r="AD4" s="76"/>
      <c r="AE4" s="76"/>
      <c r="AF4" s="76"/>
      <c r="AG4" s="76"/>
      <c r="AH4" s="76"/>
      <c r="AI4" s="76"/>
      <c r="AJ4" s="76" t="s">
        <v>60</v>
      </c>
      <c r="AK4" s="76"/>
      <c r="AL4" s="76"/>
      <c r="AM4" s="76"/>
      <c r="AN4" s="76"/>
      <c r="AO4" s="76"/>
      <c r="AP4" s="76"/>
      <c r="AQ4" s="76"/>
      <c r="AR4" s="76"/>
      <c r="AS4" s="76"/>
      <c r="AT4" s="76"/>
      <c r="AU4" s="76" t="s">
        <v>61</v>
      </c>
      <c r="AV4" s="76"/>
      <c r="AW4" s="76"/>
      <c r="AX4" s="76"/>
      <c r="AY4" s="76"/>
      <c r="AZ4" s="76"/>
      <c r="BA4" s="76"/>
      <c r="BB4" s="76"/>
      <c r="BC4" s="76"/>
      <c r="BD4" s="76"/>
      <c r="BE4" s="76"/>
      <c r="BF4" s="76" t="s">
        <v>62</v>
      </c>
      <c r="BG4" s="76"/>
      <c r="BH4" s="76"/>
      <c r="BI4" s="76"/>
      <c r="BJ4" s="76"/>
      <c r="BK4" s="76"/>
      <c r="BL4" s="76"/>
      <c r="BM4" s="76"/>
      <c r="BN4" s="76"/>
      <c r="BO4" s="76"/>
      <c r="BP4" s="76"/>
      <c r="BQ4" s="76" t="s">
        <v>63</v>
      </c>
      <c r="BR4" s="76"/>
      <c r="BS4" s="76"/>
      <c r="BT4" s="76"/>
      <c r="BU4" s="76"/>
      <c r="BV4" s="76"/>
      <c r="BW4" s="76"/>
      <c r="BX4" s="76"/>
      <c r="BY4" s="76"/>
      <c r="BZ4" s="76"/>
      <c r="CA4" s="76"/>
      <c r="CB4" s="76" t="s">
        <v>64</v>
      </c>
      <c r="CC4" s="76"/>
      <c r="CD4" s="76"/>
      <c r="CE4" s="76"/>
      <c r="CF4" s="76"/>
      <c r="CG4" s="76"/>
      <c r="CH4" s="76"/>
      <c r="CI4" s="76"/>
      <c r="CJ4" s="76"/>
      <c r="CK4" s="76"/>
      <c r="CL4" s="76"/>
      <c r="CM4" s="76" t="s">
        <v>65</v>
      </c>
      <c r="CN4" s="76"/>
      <c r="CO4" s="76"/>
      <c r="CP4" s="76"/>
      <c r="CQ4" s="76"/>
      <c r="CR4" s="76"/>
      <c r="CS4" s="76"/>
      <c r="CT4" s="76"/>
      <c r="CU4" s="76"/>
      <c r="CV4" s="76"/>
      <c r="CW4" s="76"/>
      <c r="CX4" s="76" t="s">
        <v>66</v>
      </c>
      <c r="CY4" s="76"/>
      <c r="CZ4" s="76"/>
      <c r="DA4" s="76"/>
      <c r="DB4" s="76"/>
      <c r="DC4" s="76"/>
      <c r="DD4" s="76"/>
      <c r="DE4" s="76"/>
      <c r="DF4" s="76"/>
      <c r="DG4" s="76"/>
      <c r="DH4" s="76"/>
      <c r="DI4" s="76" t="s">
        <v>67</v>
      </c>
      <c r="DJ4" s="76"/>
      <c r="DK4" s="76"/>
      <c r="DL4" s="76"/>
      <c r="DM4" s="76"/>
      <c r="DN4" s="76"/>
      <c r="DO4" s="76"/>
      <c r="DP4" s="76"/>
      <c r="DQ4" s="76"/>
      <c r="DR4" s="76"/>
      <c r="DS4" s="76"/>
      <c r="DT4" s="76" t="s">
        <v>68</v>
      </c>
      <c r="DU4" s="76"/>
      <c r="DV4" s="76"/>
      <c r="DW4" s="76"/>
      <c r="DX4" s="76"/>
      <c r="DY4" s="76"/>
      <c r="DZ4" s="76"/>
      <c r="EA4" s="76"/>
      <c r="EB4" s="76"/>
      <c r="EC4" s="76"/>
      <c r="ED4" s="76"/>
      <c r="EE4" s="76" t="s">
        <v>69</v>
      </c>
      <c r="EF4" s="76"/>
      <c r="EG4" s="76"/>
      <c r="EH4" s="76"/>
      <c r="EI4" s="76"/>
      <c r="EJ4" s="76"/>
      <c r="EK4" s="76"/>
      <c r="EL4" s="76"/>
      <c r="EM4" s="76"/>
      <c r="EN4" s="76"/>
      <c r="EO4" s="76"/>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2019</v>
      </c>
      <c r="C6" s="33">
        <f t="shared" ref="C6:X6" si="3">C7</f>
        <v>244414</v>
      </c>
      <c r="D6" s="33">
        <f t="shared" si="3"/>
        <v>47</v>
      </c>
      <c r="E6" s="33">
        <f t="shared" si="3"/>
        <v>18</v>
      </c>
      <c r="F6" s="33">
        <f t="shared" si="3"/>
        <v>0</v>
      </c>
      <c r="G6" s="33">
        <f t="shared" si="3"/>
        <v>0</v>
      </c>
      <c r="H6" s="33" t="str">
        <f t="shared" si="3"/>
        <v>三重県　多気町</v>
      </c>
      <c r="I6" s="33" t="str">
        <f t="shared" si="3"/>
        <v>法非適用</v>
      </c>
      <c r="J6" s="33" t="str">
        <f t="shared" si="3"/>
        <v>下水道事業</v>
      </c>
      <c r="K6" s="33" t="str">
        <f t="shared" si="3"/>
        <v>特定地域生活排水処理</v>
      </c>
      <c r="L6" s="33" t="str">
        <f t="shared" si="3"/>
        <v>K2</v>
      </c>
      <c r="M6" s="33" t="str">
        <f t="shared" si="3"/>
        <v>非設置</v>
      </c>
      <c r="N6" s="34" t="str">
        <f t="shared" si="3"/>
        <v>-</v>
      </c>
      <c r="O6" s="34" t="str">
        <f t="shared" si="3"/>
        <v>該当数値なし</v>
      </c>
      <c r="P6" s="34">
        <f t="shared" si="3"/>
        <v>26.43</v>
      </c>
      <c r="Q6" s="34">
        <f t="shared" si="3"/>
        <v>100</v>
      </c>
      <c r="R6" s="34">
        <f t="shared" si="3"/>
        <v>2750</v>
      </c>
      <c r="S6" s="34">
        <f t="shared" si="3"/>
        <v>14520</v>
      </c>
      <c r="T6" s="34">
        <f t="shared" si="3"/>
        <v>103.06</v>
      </c>
      <c r="U6" s="34">
        <f t="shared" si="3"/>
        <v>140.88999999999999</v>
      </c>
      <c r="V6" s="34">
        <f t="shared" si="3"/>
        <v>3830</v>
      </c>
      <c r="W6" s="34">
        <f t="shared" si="3"/>
        <v>0.08</v>
      </c>
      <c r="X6" s="34">
        <f t="shared" si="3"/>
        <v>47875</v>
      </c>
      <c r="Y6" s="35">
        <f>IF(Y7="",NA(),Y7)</f>
        <v>99.16</v>
      </c>
      <c r="Z6" s="35">
        <f t="shared" ref="Z6:AH6" si="4">IF(Z7="",NA(),Z7)</f>
        <v>97.49</v>
      </c>
      <c r="AA6" s="35">
        <f t="shared" si="4"/>
        <v>97.11</v>
      </c>
      <c r="AB6" s="35">
        <f t="shared" si="4"/>
        <v>96.75</v>
      </c>
      <c r="AC6" s="35">
        <f t="shared" si="4"/>
        <v>103.95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5">
        <f t="shared" si="7"/>
        <v>216.36</v>
      </c>
      <c r="BK6" s="35">
        <f t="shared" si="7"/>
        <v>392.19</v>
      </c>
      <c r="BL6" s="35">
        <f t="shared" si="7"/>
        <v>413.5</v>
      </c>
      <c r="BM6" s="35">
        <f t="shared" si="7"/>
        <v>407.42</v>
      </c>
      <c r="BN6" s="35">
        <f t="shared" si="7"/>
        <v>386.46</v>
      </c>
      <c r="BO6" s="35">
        <f t="shared" si="7"/>
        <v>270.57</v>
      </c>
      <c r="BP6" s="34" t="str">
        <f>IF(BP7="","",IF(BP7="-","【-】","【"&amp;SUBSTITUTE(TEXT(BP7,"#,##0.00"),"-","△")&amp;"】"))</f>
        <v>【307.23】</v>
      </c>
      <c r="BQ6" s="35">
        <f>IF(BQ7="",NA(),BQ7)</f>
        <v>39.96</v>
      </c>
      <c r="BR6" s="35">
        <f t="shared" ref="BR6:BZ6" si="8">IF(BR7="",NA(),BR7)</f>
        <v>41.19</v>
      </c>
      <c r="BS6" s="35">
        <f t="shared" si="8"/>
        <v>42.56</v>
      </c>
      <c r="BT6" s="35">
        <f t="shared" si="8"/>
        <v>45.3</v>
      </c>
      <c r="BU6" s="35">
        <f t="shared" si="8"/>
        <v>44.39</v>
      </c>
      <c r="BV6" s="35">
        <f t="shared" si="8"/>
        <v>57.03</v>
      </c>
      <c r="BW6" s="35">
        <f t="shared" si="8"/>
        <v>55.84</v>
      </c>
      <c r="BX6" s="35">
        <f t="shared" si="8"/>
        <v>57.08</v>
      </c>
      <c r="BY6" s="35">
        <f t="shared" si="8"/>
        <v>55.85</v>
      </c>
      <c r="BZ6" s="35">
        <f t="shared" si="8"/>
        <v>62.5</v>
      </c>
      <c r="CA6" s="34" t="str">
        <f>IF(CA7="","",IF(CA7="-","【-】","【"&amp;SUBSTITUTE(TEXT(CA7,"#,##0.00"),"-","△")&amp;"】"))</f>
        <v>【59.98】</v>
      </c>
      <c r="CB6" s="35">
        <f>IF(CB7="",NA(),CB7)</f>
        <v>330.45</v>
      </c>
      <c r="CC6" s="35">
        <f t="shared" ref="CC6:CK6" si="9">IF(CC7="",NA(),CC7)</f>
        <v>325.06</v>
      </c>
      <c r="CD6" s="35">
        <f t="shared" si="9"/>
        <v>339.43</v>
      </c>
      <c r="CE6" s="35">
        <f t="shared" si="9"/>
        <v>323.29000000000002</v>
      </c>
      <c r="CF6" s="35">
        <f t="shared" si="9"/>
        <v>337.61</v>
      </c>
      <c r="CG6" s="35">
        <f t="shared" si="9"/>
        <v>283.73</v>
      </c>
      <c r="CH6" s="35">
        <f t="shared" si="9"/>
        <v>287.57</v>
      </c>
      <c r="CI6" s="35">
        <f t="shared" si="9"/>
        <v>286.86</v>
      </c>
      <c r="CJ6" s="35">
        <f t="shared" si="9"/>
        <v>287.91000000000003</v>
      </c>
      <c r="CK6" s="35">
        <f t="shared" si="9"/>
        <v>269.33</v>
      </c>
      <c r="CL6" s="34" t="str">
        <f>IF(CL7="","",IF(CL7="-","【-】","【"&amp;SUBSTITUTE(TEXT(CL7,"#,##0.00"),"-","△")&amp;"】"))</f>
        <v>【272.98】</v>
      </c>
      <c r="CM6" s="35">
        <f>IF(CM7="",NA(),CM7)</f>
        <v>69.540000000000006</v>
      </c>
      <c r="CN6" s="35">
        <f t="shared" ref="CN6:CV6" si="10">IF(CN7="",NA(),CN7)</f>
        <v>70.849999999999994</v>
      </c>
      <c r="CO6" s="35">
        <f t="shared" si="10"/>
        <v>69.459999999999994</v>
      </c>
      <c r="CP6" s="35">
        <f t="shared" si="10"/>
        <v>68.14</v>
      </c>
      <c r="CQ6" s="35">
        <f t="shared" si="10"/>
        <v>69.3</v>
      </c>
      <c r="CR6" s="35">
        <f t="shared" si="10"/>
        <v>58.25</v>
      </c>
      <c r="CS6" s="35">
        <f t="shared" si="10"/>
        <v>61.55</v>
      </c>
      <c r="CT6" s="35">
        <f t="shared" si="10"/>
        <v>57.22</v>
      </c>
      <c r="CU6" s="35">
        <f t="shared" si="10"/>
        <v>54.93</v>
      </c>
      <c r="CV6" s="35">
        <f t="shared" si="10"/>
        <v>59.64</v>
      </c>
      <c r="CW6" s="34" t="str">
        <f>IF(CW7="","",IF(CW7="-","【-】","【"&amp;SUBSTITUTE(TEXT(CW7,"#,##0.00"),"-","△")&amp;"】"))</f>
        <v>【58.71】</v>
      </c>
      <c r="CX6" s="35">
        <f>IF(CX7="",NA(),CX7)</f>
        <v>60.2</v>
      </c>
      <c r="CY6" s="35">
        <f t="shared" ref="CY6:DG6" si="11">IF(CY7="",NA(),CY7)</f>
        <v>61.32</v>
      </c>
      <c r="CZ6" s="35">
        <f t="shared" si="11"/>
        <v>52.11</v>
      </c>
      <c r="DA6" s="35">
        <f t="shared" si="11"/>
        <v>66.22</v>
      </c>
      <c r="DB6" s="35">
        <f t="shared" si="11"/>
        <v>67.099999999999994</v>
      </c>
      <c r="DC6" s="35">
        <f t="shared" si="11"/>
        <v>68.150000000000006</v>
      </c>
      <c r="DD6" s="35">
        <f t="shared" si="11"/>
        <v>67.489999999999995</v>
      </c>
      <c r="DE6" s="35">
        <f t="shared" si="11"/>
        <v>67.290000000000006</v>
      </c>
      <c r="DF6" s="35">
        <f t="shared" si="11"/>
        <v>65.569999999999993</v>
      </c>
      <c r="DG6" s="35">
        <f t="shared" si="11"/>
        <v>90.63</v>
      </c>
      <c r="DH6" s="34" t="str">
        <f>IF(DH7="","",IF(DH7="-","【-】","【"&amp;SUBSTITUTE(TEXT(DH7,"#,##0.00"),"-","△")&amp;"】"))</f>
        <v>【79.51】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2019</v>
      </c>
      <c r="C7" s="37">
        <v>244414</v>
      </c>
      <c r="D7" s="37">
        <v>47</v>
      </c>
      <c r="E7" s="37">
        <v>18</v>
      </c>
      <c r="F7" s="37">
        <v>0</v>
      </c>
      <c r="G7" s="37">
        <v>0</v>
      </c>
      <c r="H7" s="37" t="s">
        <v>99</v>
      </c>
      <c r="I7" s="37" t="s">
        <v>100</v>
      </c>
      <c r="J7" s="37" t="s">
        <v>101</v>
      </c>
      <c r="K7" s="37" t="s">
        <v>102</v>
      </c>
      <c r="L7" s="37" t="s">
        <v>103</v>
      </c>
      <c r="M7" s="37" t="s">
        <v>104</v>
      </c>
      <c r="N7" s="38" t="s">
        <v>105</v>
      </c>
      <c r="O7" s="38" t="s">
        <v>106</v>
      </c>
      <c r="P7" s="38">
        <v>26.43</v>
      </c>
      <c r="Q7" s="38">
        <v>100</v>
      </c>
      <c r="R7" s="38">
        <v>2750</v>
      </c>
      <c r="S7" s="38">
        <v>14520</v>
      </c>
      <c r="T7" s="38">
        <v>103.06</v>
      </c>
      <c r="U7" s="38">
        <v>140.88999999999999</v>
      </c>
      <c r="V7" s="38">
        <v>3830</v>
      </c>
      <c r="W7" s="38">
        <v>0.08</v>
      </c>
      <c r="X7" s="38">
        <v>47875</v>
      </c>
      <c r="Y7" s="38">
        <v>99.16</v>
      </c>
      <c r="Z7" s="38">
        <v>97.49</v>
      </c>
      <c r="AA7" s="38">
        <v>97.11</v>
      </c>
      <c r="AB7" s="38">
        <v>96.75</v>
      </c>
      <c r="AC7" s="38">
        <v>103.95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216.36</v>
      </c>
      <c r="BK7" s="38">
        <v>392.19</v>
      </c>
      <c r="BL7" s="38">
        <v>413.5</v>
      </c>
      <c r="BM7" s="38">
        <v>407.42</v>
      </c>
      <c r="BN7" s="38">
        <v>386.46</v>
      </c>
      <c r="BO7" s="38">
        <v>270.57</v>
      </c>
      <c r="BP7" s="38">
        <v>307.23</v>
      </c>
      <c r="BQ7" s="38">
        <v>39.96</v>
      </c>
      <c r="BR7" s="38">
        <v>41.19</v>
      </c>
      <c r="BS7" s="38">
        <v>42.56</v>
      </c>
      <c r="BT7" s="38">
        <v>45.3</v>
      </c>
      <c r="BU7" s="38">
        <v>44.39</v>
      </c>
      <c r="BV7" s="38">
        <v>57.03</v>
      </c>
      <c r="BW7" s="38">
        <v>55.84</v>
      </c>
      <c r="BX7" s="38">
        <v>57.08</v>
      </c>
      <c r="BY7" s="38">
        <v>55.85</v>
      </c>
      <c r="BZ7" s="38">
        <v>62.5</v>
      </c>
      <c r="CA7" s="38">
        <v>59.98</v>
      </c>
      <c r="CB7" s="38">
        <v>330.45</v>
      </c>
      <c r="CC7" s="38">
        <v>325.06</v>
      </c>
      <c r="CD7" s="38">
        <v>339.43</v>
      </c>
      <c r="CE7" s="38">
        <v>323.29000000000002</v>
      </c>
      <c r="CF7" s="38">
        <v>337.61</v>
      </c>
      <c r="CG7" s="38">
        <v>283.73</v>
      </c>
      <c r="CH7" s="38">
        <v>287.57</v>
      </c>
      <c r="CI7" s="38">
        <v>286.86</v>
      </c>
      <c r="CJ7" s="38">
        <v>287.91000000000003</v>
      </c>
      <c r="CK7" s="38">
        <v>269.33</v>
      </c>
      <c r="CL7" s="38">
        <v>272.98</v>
      </c>
      <c r="CM7" s="38">
        <v>69.540000000000006</v>
      </c>
      <c r="CN7" s="38">
        <v>70.849999999999994</v>
      </c>
      <c r="CO7" s="38">
        <v>69.459999999999994</v>
      </c>
      <c r="CP7" s="38">
        <v>68.14</v>
      </c>
      <c r="CQ7" s="38">
        <v>69.3</v>
      </c>
      <c r="CR7" s="38">
        <v>58.25</v>
      </c>
      <c r="CS7" s="38">
        <v>61.55</v>
      </c>
      <c r="CT7" s="38">
        <v>57.22</v>
      </c>
      <c r="CU7" s="38">
        <v>54.93</v>
      </c>
      <c r="CV7" s="38">
        <v>59.64</v>
      </c>
      <c r="CW7" s="38">
        <v>58.71</v>
      </c>
      <c r="CX7" s="38">
        <v>60.2</v>
      </c>
      <c r="CY7" s="38">
        <v>61.32</v>
      </c>
      <c r="CZ7" s="38">
        <v>52.11</v>
      </c>
      <c r="DA7" s="38">
        <v>66.22</v>
      </c>
      <c r="DB7" s="38">
        <v>67.099999999999994</v>
      </c>
      <c r="DC7" s="38">
        <v>68.150000000000006</v>
      </c>
      <c r="DD7" s="38">
        <v>67.489999999999995</v>
      </c>
      <c r="DE7" s="38">
        <v>67.290000000000006</v>
      </c>
      <c r="DF7" s="38">
        <v>65.569999999999993</v>
      </c>
      <c r="DG7" s="38">
        <v>90.63</v>
      </c>
      <c r="DH7" s="38">
        <v>79.510000000000005</v>
      </c>
      <c r="DI7" s="38"/>
      <c r="DJ7" s="38"/>
      <c r="DK7" s="38"/>
      <c r="DL7" s="38"/>
      <c r="DM7" s="38"/>
      <c r="DN7" s="38"/>
      <c r="DO7" s="38"/>
      <c r="DP7" s="38"/>
      <c r="DQ7" s="38"/>
      <c r="DR7" s="38"/>
      <c r="DS7" s="38"/>
      <c r="DT7" s="38"/>
      <c r="DU7" s="38"/>
      <c r="DV7" s="38"/>
      <c r="DW7" s="38"/>
      <c r="DX7" s="38"/>
      <c r="DY7" s="38"/>
      <c r="DZ7" s="38"/>
      <c r="EA7" s="38"/>
      <c r="EB7" s="38"/>
      <c r="EC7" s="38"/>
      <c r="ED7" s="38"/>
      <c r="EE7" s="38" t="s">
        <v>105</v>
      </c>
      <c r="EF7" s="38" t="s">
        <v>105</v>
      </c>
      <c r="EG7" s="38" t="s">
        <v>105</v>
      </c>
      <c r="EH7" s="38" t="s">
        <v>105</v>
      </c>
      <c r="EI7" s="38" t="s">
        <v>105</v>
      </c>
      <c r="EJ7" s="38" t="s">
        <v>105</v>
      </c>
      <c r="EK7" s="38" t="s">
        <v>105</v>
      </c>
      <c r="EL7" s="38" t="s">
        <v>105</v>
      </c>
      <c r="EM7" s="38" t="s">
        <v>105</v>
      </c>
      <c r="EN7" s="38" t="s">
        <v>105</v>
      </c>
      <c r="EO7" s="38" t="s">
        <v>105</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112</v>
      </c>
    </row>
    <row r="12" spans="1:145" x14ac:dyDescent="0.15">
      <c r="B12">
        <v>1</v>
      </c>
      <c r="C12">
        <v>1</v>
      </c>
      <c r="D12">
        <v>1</v>
      </c>
      <c r="E12">
        <v>1</v>
      </c>
      <c r="F12">
        <v>1</v>
      </c>
      <c r="G12" t="s">
        <v>113</v>
      </c>
    </row>
    <row r="13" spans="1:145" x14ac:dyDescent="0.15">
      <c r="B13" t="s">
        <v>114</v>
      </c>
      <c r="C13" t="s">
        <v>115</v>
      </c>
      <c r="D13" t="s">
        <v>114</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川合　学</cp:lastModifiedBy>
  <dcterms:created xsi:type="dcterms:W3CDTF">2020-12-04T03:17:38Z</dcterms:created>
  <dcterms:modified xsi:type="dcterms:W3CDTF">2021-01-18T02:36:27Z</dcterms:modified>
  <cp:category/>
</cp:coreProperties>
</file>