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1公営企業決算統計\12_経営比較\06_経営比較分析表\03_市町から回答\下水道\17_菰野町◎\"/>
    </mc:Choice>
  </mc:AlternateContent>
  <workbookProtection workbookAlgorithmName="SHA-512" workbookHashValue="7+b4pM8CSbj2PP4tXd6uaZmDVVVHWwStTNV+ERAmmAg6J+wtY4fwEDtR/0K1sDgo/uYYrZ7e3Y03wS6uRz19GQ==" workbookSaltValue="4KVmODwNhxG8C1lv8adDNA==" workbookSpinCount="100000" lockStructure="1"/>
  <bookViews>
    <workbookView xWindow="93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W8" i="4"/>
  <c r="P8" i="4"/>
  <c r="I8" i="4"/>
  <c r="B8" i="4"/>
  <c r="B6" i="4"/>
</calcChain>
</file>

<file path=xl/sharedStrings.xml><?xml version="1.0" encoding="utf-8"?>
<sst xmlns="http://schemas.openxmlformats.org/spreadsheetml/2006/main" count="257" uniqueCount="117">
  <si>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</si>
  <si>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</si>
  <si>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</si>
  <si>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</si>
  <si>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</si>
  <si>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</si>
  <si>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</si>
  <si>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</si>
  <si>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</si>
  <si>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</si>
  <si>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</si>
  <si>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</si>
  <si>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</si>
  <si>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</si>
  <si>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</si>
  <si>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</si>
  <si>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</si>
  <si>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</si>
  <si>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</si>
  <si>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</si>
  <si>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</si>
  <si>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</si>
  <si>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</si>
  <si>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</si>
  <si>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</si>
  <si>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</si>
  <si>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</si>
  <si>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</si>
  <si>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</si>
  <si>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</si>
  <si>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</si>
  <si>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</si>
  <si>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</si>
  <si>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</si>
  <si>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</si>
  <si>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</si>
  <si>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</si>
  <si>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</si>
  <si>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</si>
  <si>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</si>
  <si>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</si>
  <si>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</si>
  <si>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</si>
  <si>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</si>
  <si>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</si>
  <si>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</si>
  <si>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</si>
  <si>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</si>
  <si>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</si>
  <si>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</si>
  <si>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</si>
  <si>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</si>
  <si>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</si>
  <si>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</si>
  <si>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</si>
  <si>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</si>
  <si>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</si>
  <si>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</si>
  <si>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</si>
  <si>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</si>
  <si>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</si>
  <si>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</si>
  <si>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</si>
  <si>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</si>
  <si>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</si>
  <si>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</si>
  <si>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</si>
  <si>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</si>
  <si>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</si>
  <si>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</si>
  <si>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</si>
  <si>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</si>
  <si>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</si>
  <si>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</si>
  <si>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</si>
  <si>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</si>
  <si>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</si>
  <si>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</si>
  <si>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</si>
  <si>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</si>
  <si>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</si>
  <si>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</si>
  <si>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</si>
  <si>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</si>
  <si>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</si>
  <si>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</si>
  <si>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</si>
  <si>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</si>
  <si>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</si>
  <si>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</si>
  <si>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</si>
  <si>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</si>
  <si>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</si>
  <si>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</si>
  <si>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</si>
  <si>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</si>
  <si>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</si>
  <si>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</si>
  <si>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</si>
  <si>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</si>
  <si>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</si>
  <si>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</si>
  <si>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</si>
  <si>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</si>
  <si>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</si>
  <si>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</si>
  <si>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</si>
  <si>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</si>
  <si>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</si>
  <si>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</si>
  <si>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</si>
  <si>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</si>
  <si>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</si>
  <si>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</si>
  <si>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平成6年度に事業認可を受け事業に着手し、平成11年度末には一部供用を開始した。市街化区域における面整備は概成し、現在維持管理を中心に事業を行う。平成28年度に地方公営企業法の財務規定等を適用し、公営企業会計により経営成績及び財政状態を示し経営の透明化を図る。
公共下水道事業は人口密度からも分かるように特定環境保全公共下水道事業などと異なり、市街化区域における効率的な整備により汚水処理原価(資本費)が抑えられているほか、商業施設や工場、病院等の大口需要施設が立地しており使用料収入も大きく、経費回収率などの指標で健全度が高いものとなっている。
事業が概成したなか、民間の住宅開発も旺盛で今後も指標維持、向上が見込まれる。
当町の下水道による汚水処理では、公共下水道事業(狭義)、特定環境保全公共下水道事業及び農業集落排水事業において同一の料金で受けることができるよう一体的な事業として展開し管理運営している。３事業合わせて収支を図り、使用料改定を行っている。
公共下水道事業だけを切り離して試案すると、現況の指標は健全度は高く示されているが、当町では特定環境保全公共下水道事業及び農業集落排水事業と一体的に指標を捉える必要がある。
</t>
    <rPh sb="0" eb="2">
      <t>ヘイセイ</t>
    </rPh>
    <rPh sb="3" eb="5">
      <t>ネンド</t>
    </rPh>
    <rPh sb="6" eb="8">
      <t>ジギョウ</t>
    </rPh>
    <rPh sb="8" eb="10">
      <t>ニンカ</t>
    </rPh>
    <rPh sb="11" eb="12">
      <t>ウ</t>
    </rPh>
    <rPh sb="13" eb="15">
      <t>ジギョウ</t>
    </rPh>
    <rPh sb="16" eb="18">
      <t>チャクシュ</t>
    </rPh>
    <rPh sb="20" eb="22">
      <t>ヘイセイ</t>
    </rPh>
    <rPh sb="24" eb="26">
      <t>ネンド</t>
    </rPh>
    <rPh sb="26" eb="27">
      <t>マツ</t>
    </rPh>
    <rPh sb="29" eb="31">
      <t>イチブ</t>
    </rPh>
    <rPh sb="31" eb="33">
      <t>キョウヨウ</t>
    </rPh>
    <rPh sb="34" eb="36">
      <t>カイシ</t>
    </rPh>
    <rPh sb="39" eb="42">
      <t>シガイカ</t>
    </rPh>
    <rPh sb="42" eb="44">
      <t>クイキ</t>
    </rPh>
    <rPh sb="48" eb="49">
      <t>メン</t>
    </rPh>
    <rPh sb="49" eb="51">
      <t>セイビ</t>
    </rPh>
    <rPh sb="52" eb="54">
      <t>ガイセイ</t>
    </rPh>
    <rPh sb="56" eb="58">
      <t>ゲンザイ</t>
    </rPh>
    <rPh sb="58" eb="60">
      <t>イジ</t>
    </rPh>
    <rPh sb="60" eb="62">
      <t>カンリ</t>
    </rPh>
    <rPh sb="63" eb="65">
      <t>チュウシン</t>
    </rPh>
    <rPh sb="66" eb="68">
      <t>ジギョウ</t>
    </rPh>
    <rPh sb="69" eb="70">
      <t>オコナ</t>
    </rPh>
    <rPh sb="117" eb="118">
      <t>シメ</t>
    </rPh>
    <rPh sb="130" eb="132">
      <t>コウキョウ</t>
    </rPh>
    <rPh sb="132" eb="135">
      <t>ゲスイドウ</t>
    </rPh>
    <rPh sb="135" eb="137">
      <t>ジギョウ</t>
    </rPh>
    <rPh sb="138" eb="140">
      <t>ジンコウ</t>
    </rPh>
    <rPh sb="140" eb="142">
      <t>ミツド</t>
    </rPh>
    <rPh sb="145" eb="146">
      <t>ワ</t>
    </rPh>
    <rPh sb="151" eb="153">
      <t>トクテイ</t>
    </rPh>
    <rPh sb="153" eb="155">
      <t>カンキョウ</t>
    </rPh>
    <rPh sb="155" eb="157">
      <t>ホゼン</t>
    </rPh>
    <rPh sb="157" eb="159">
      <t>コウキョウ</t>
    </rPh>
    <rPh sb="159" eb="162">
      <t>ゲスイドウ</t>
    </rPh>
    <rPh sb="162" eb="164">
      <t>ジギョウ</t>
    </rPh>
    <rPh sb="167" eb="168">
      <t>コト</t>
    </rPh>
    <rPh sb="171" eb="174">
      <t>シガイカ</t>
    </rPh>
    <rPh sb="174" eb="176">
      <t>クイキ</t>
    </rPh>
    <rPh sb="180" eb="183">
      <t>コウリツテキ</t>
    </rPh>
    <rPh sb="184" eb="186">
      <t>セイビ</t>
    </rPh>
    <rPh sb="189" eb="191">
      <t>オスイ</t>
    </rPh>
    <rPh sb="191" eb="193">
      <t>ショリ</t>
    </rPh>
    <rPh sb="193" eb="195">
      <t>ゲンカ</t>
    </rPh>
    <rPh sb="196" eb="198">
      <t>シホン</t>
    </rPh>
    <rPh sb="198" eb="199">
      <t>ヒ</t>
    </rPh>
    <rPh sb="201" eb="202">
      <t>オサ</t>
    </rPh>
    <rPh sb="211" eb="213">
      <t>ショウギョウ</t>
    </rPh>
    <rPh sb="213" eb="215">
      <t>シセツ</t>
    </rPh>
    <rPh sb="216" eb="218">
      <t>コウジョウ</t>
    </rPh>
    <rPh sb="219" eb="221">
      <t>ビョウイン</t>
    </rPh>
    <rPh sb="221" eb="222">
      <t>トウ</t>
    </rPh>
    <rPh sb="223" eb="225">
      <t>オオグチ</t>
    </rPh>
    <rPh sb="225" eb="227">
      <t>ジュヨウ</t>
    </rPh>
    <rPh sb="227" eb="229">
      <t>シセツ</t>
    </rPh>
    <rPh sb="230" eb="232">
      <t>リッチ</t>
    </rPh>
    <rPh sb="236" eb="239">
      <t>シヨウリョウ</t>
    </rPh>
    <rPh sb="239" eb="241">
      <t>シュウニュウ</t>
    </rPh>
    <rPh sb="242" eb="243">
      <t>オオ</t>
    </rPh>
    <rPh sb="246" eb="248">
      <t>ケイヒ</t>
    </rPh>
    <rPh sb="248" eb="250">
      <t>カイシュウ</t>
    </rPh>
    <rPh sb="250" eb="251">
      <t>リツ</t>
    </rPh>
    <rPh sb="254" eb="256">
      <t>シヒョウ</t>
    </rPh>
    <rPh sb="257" eb="260">
      <t>ケンゼンド</t>
    </rPh>
    <rPh sb="261" eb="262">
      <t>タカ</t>
    </rPh>
    <rPh sb="273" eb="275">
      <t>ジギョウ</t>
    </rPh>
    <rPh sb="276" eb="278">
      <t>ガイセイ</t>
    </rPh>
    <rPh sb="283" eb="285">
      <t>ミンカン</t>
    </rPh>
    <rPh sb="286" eb="288">
      <t>ジュウタク</t>
    </rPh>
    <rPh sb="288" eb="290">
      <t>カイハツ</t>
    </rPh>
    <rPh sb="291" eb="293">
      <t>オウセイ</t>
    </rPh>
    <rPh sb="294" eb="296">
      <t>コンゴ</t>
    </rPh>
    <rPh sb="297" eb="299">
      <t>シヒョウ</t>
    </rPh>
    <rPh sb="299" eb="301">
      <t>イジ</t>
    </rPh>
    <rPh sb="302" eb="304">
      <t>コウジョウ</t>
    </rPh>
    <rPh sb="305" eb="307">
      <t>ミコ</t>
    </rPh>
    <rPh sb="312" eb="314">
      <t>トウチョウ</t>
    </rPh>
    <rPh sb="315" eb="318">
      <t>ゲスイドウ</t>
    </rPh>
    <rPh sb="321" eb="323">
      <t>オスイ</t>
    </rPh>
    <rPh sb="323" eb="325">
      <t>ショリ</t>
    </rPh>
    <rPh sb="328" eb="330">
      <t>コウキョウ</t>
    </rPh>
    <rPh sb="330" eb="333">
      <t>ゲスイドウ</t>
    </rPh>
    <rPh sb="333" eb="335">
      <t>ジギョウ</t>
    </rPh>
    <rPh sb="336" eb="338">
      <t>キョウギ</t>
    </rPh>
    <rPh sb="340" eb="342">
      <t>トクテイ</t>
    </rPh>
    <rPh sb="342" eb="344">
      <t>カンキョウ</t>
    </rPh>
    <rPh sb="344" eb="346">
      <t>ホゼン</t>
    </rPh>
    <rPh sb="346" eb="348">
      <t>コウキョウ</t>
    </rPh>
    <rPh sb="348" eb="351">
      <t>ゲスイドウ</t>
    </rPh>
    <rPh sb="351" eb="353">
      <t>ジギョウ</t>
    </rPh>
    <rPh sb="353" eb="354">
      <t>オヨ</t>
    </rPh>
    <rPh sb="355" eb="357">
      <t>ノウギョウ</t>
    </rPh>
    <rPh sb="357" eb="359">
      <t>シュウラク</t>
    </rPh>
    <rPh sb="359" eb="361">
      <t>ハイスイ</t>
    </rPh>
    <rPh sb="361" eb="363">
      <t>ジギョウ</t>
    </rPh>
    <rPh sb="384" eb="386">
      <t>イッタイ</t>
    </rPh>
    <rPh sb="386" eb="387">
      <t>テキ</t>
    </rPh>
    <rPh sb="388" eb="390">
      <t>ジギョウ</t>
    </rPh>
    <rPh sb="393" eb="395">
      <t>テンカイ</t>
    </rPh>
    <rPh sb="396" eb="398">
      <t>カンリ</t>
    </rPh>
    <rPh sb="398" eb="400">
      <t>ウンエイ</t>
    </rPh>
    <rPh sb="406" eb="408">
      <t>ジギョウ</t>
    </rPh>
    <rPh sb="408" eb="409">
      <t>ア</t>
    </rPh>
    <rPh sb="412" eb="414">
      <t>シュウシ</t>
    </rPh>
    <rPh sb="415" eb="416">
      <t>ハカ</t>
    </rPh>
    <rPh sb="418" eb="421">
      <t>シヨウリョウ</t>
    </rPh>
    <rPh sb="421" eb="423">
      <t>カイテイ</t>
    </rPh>
    <rPh sb="424" eb="425">
      <t>オコナ</t>
    </rPh>
    <rPh sb="431" eb="433">
      <t>コウキョウ</t>
    </rPh>
    <rPh sb="433" eb="436">
      <t>ゲスイドウ</t>
    </rPh>
    <rPh sb="436" eb="438">
      <t>ジギョウ</t>
    </rPh>
    <rPh sb="441" eb="442">
      <t>キ</t>
    </rPh>
    <rPh sb="443" eb="444">
      <t>ハナ</t>
    </rPh>
    <rPh sb="446" eb="448">
      <t>シアン</t>
    </rPh>
    <rPh sb="452" eb="454">
      <t>ゲンキョウ</t>
    </rPh>
    <rPh sb="455" eb="457">
      <t>シヒョウ</t>
    </rPh>
    <rPh sb="458" eb="461">
      <t>ケンゼンド</t>
    </rPh>
    <rPh sb="462" eb="463">
      <t>タカ</t>
    </rPh>
    <rPh sb="464" eb="465">
      <t>シメ</t>
    </rPh>
    <rPh sb="472" eb="474">
      <t>トウチョウ</t>
    </rPh>
    <rPh sb="476" eb="478">
      <t>トクテイ</t>
    </rPh>
    <rPh sb="478" eb="480">
      <t>カンキョウ</t>
    </rPh>
    <rPh sb="480" eb="482">
      <t>ホゼン</t>
    </rPh>
    <rPh sb="482" eb="484">
      <t>コウキョウ</t>
    </rPh>
    <rPh sb="484" eb="487">
      <t>ゲスイドウ</t>
    </rPh>
    <rPh sb="487" eb="489">
      <t>ジギョウ</t>
    </rPh>
    <rPh sb="489" eb="490">
      <t>オヨ</t>
    </rPh>
    <rPh sb="491" eb="493">
      <t>ノウギョウ</t>
    </rPh>
    <rPh sb="493" eb="495">
      <t>シュウラク</t>
    </rPh>
    <rPh sb="495" eb="497">
      <t>ハイスイ</t>
    </rPh>
    <rPh sb="497" eb="499">
      <t>ジギョウ</t>
    </rPh>
    <rPh sb="500" eb="503">
      <t>イッタイテキ</t>
    </rPh>
    <rPh sb="504" eb="506">
      <t>シヒョウ</t>
    </rPh>
    <rPh sb="507" eb="508">
      <t>トラ</t>
    </rPh>
    <rPh sb="510" eb="512">
      <t>ヒツヨウ</t>
    </rPh>
    <phoneticPr fontId="15"/>
  </si>
  <si>
    <t>公共下水道は流域関連公共下水道のため、処理場を有せず、有形固定資産はほぼ管渠が占める。管渠の法定耐用年数は50年で、当町の平成11年度の供用から起算すると、管渠老朽化率における耐用年数を経過した管渠、及び管渠改善率における更新等の改善を必要としている管渠は有さない。またアクションプログラムでは耐用年数を72年と見込んでいることもあり、老朽化度合は大きくないものとして、これを喫緊の課題として位置付けていない。有形固定資産減価償却率は平成28年度に企業会計に移行したことから、減価償却累計額が４年分のため、類似団体に比べ指標がよくみえてしまうところがある。
下水道法の改正により、事業計画に維持管理計画を規定し硫化水素の発生しやすいマンホールの点検などが義務付けられた。車両荷重によるマンホール鉄蓋の損耗などもあり、ストックマネジメントを策定するなどして計画的に点検を行い、施設の延命を図る。</t>
    <rPh sb="58" eb="60">
      <t>トウチョウ</t>
    </rPh>
    <rPh sb="78" eb="80">
      <t>カンキョ</t>
    </rPh>
    <rPh sb="80" eb="83">
      <t>ロウキュウカ</t>
    </rPh>
    <rPh sb="83" eb="84">
      <t>リツ</t>
    </rPh>
    <rPh sb="88" eb="90">
      <t>タイヨウ</t>
    </rPh>
    <rPh sb="90" eb="92">
      <t>ネンスウ</t>
    </rPh>
    <rPh sb="93" eb="95">
      <t>ケイカ</t>
    </rPh>
    <rPh sb="97" eb="99">
      <t>カンキョ</t>
    </rPh>
    <rPh sb="100" eb="101">
      <t>オヨ</t>
    </rPh>
    <rPh sb="102" eb="104">
      <t>カンキョ</t>
    </rPh>
    <rPh sb="104" eb="106">
      <t>カイゼン</t>
    </rPh>
    <rPh sb="106" eb="107">
      <t>リツ</t>
    </rPh>
    <rPh sb="111" eb="113">
      <t>コウシン</t>
    </rPh>
    <rPh sb="113" eb="114">
      <t>トウ</t>
    </rPh>
    <rPh sb="115" eb="117">
      <t>カイゼン</t>
    </rPh>
    <rPh sb="118" eb="120">
      <t>ヒツヨウ</t>
    </rPh>
    <rPh sb="125" eb="127">
      <t>カンキョ</t>
    </rPh>
    <rPh sb="128" eb="129">
      <t>ユウ</t>
    </rPh>
    <rPh sb="147" eb="149">
      <t>タイヨウ</t>
    </rPh>
    <rPh sb="149" eb="151">
      <t>ネンスウ</t>
    </rPh>
    <rPh sb="154" eb="155">
      <t>ネン</t>
    </rPh>
    <rPh sb="156" eb="158">
      <t>ミコ</t>
    </rPh>
    <rPh sb="205" eb="207">
      <t>ユウケイ</t>
    </rPh>
    <rPh sb="207" eb="209">
      <t>コテイ</t>
    </rPh>
    <rPh sb="209" eb="211">
      <t>シサン</t>
    </rPh>
    <rPh sb="211" eb="213">
      <t>ゲンカ</t>
    </rPh>
    <rPh sb="213" eb="215">
      <t>ショウキャク</t>
    </rPh>
    <rPh sb="215" eb="216">
      <t>リツ</t>
    </rPh>
    <rPh sb="217" eb="219">
      <t>ヘイセイ</t>
    </rPh>
    <rPh sb="221" eb="223">
      <t>ネンド</t>
    </rPh>
    <rPh sb="224" eb="226">
      <t>キギョウ</t>
    </rPh>
    <rPh sb="226" eb="228">
      <t>カイケイ</t>
    </rPh>
    <rPh sb="229" eb="231">
      <t>イコウ</t>
    </rPh>
    <rPh sb="238" eb="240">
      <t>ゲンカ</t>
    </rPh>
    <rPh sb="240" eb="242">
      <t>ショウキャク</t>
    </rPh>
    <rPh sb="242" eb="245">
      <t>ルイケイガク</t>
    </rPh>
    <rPh sb="247" eb="248">
      <t>ネン</t>
    </rPh>
    <rPh sb="248" eb="249">
      <t>ブン</t>
    </rPh>
    <rPh sb="253" eb="255">
      <t>ルイジ</t>
    </rPh>
    <rPh sb="255" eb="257">
      <t>ダンタイ</t>
    </rPh>
    <rPh sb="258" eb="259">
      <t>クラ</t>
    </rPh>
    <rPh sb="260" eb="262">
      <t>シヒョウ</t>
    </rPh>
    <rPh sb="299" eb="301">
      <t>ケイカク</t>
    </rPh>
    <phoneticPr fontId="15"/>
  </si>
  <si>
    <t xml:space="preserve">公共下水道事業は概成し、下水道使用料により汚水処理費の全額が賄われている。
老朽化対策については、管渠の法定耐用年数が50年、生活排水処理アクションプログラムでは72年が見込まれており、平成11年度の供用から起算すると、老朽化度合は大きくはなく、これを喫緊の課題として位置付けてはいないが、車両の荷重によるマンホール鉄蓋の損耗や、硫化水素によるマンホール内のコンクリート及び鉄蓋の腐食に対しストックマネジメントを講じ対処することで、事故を未然に防ぎ、施設の延命を図る必要がある。
</t>
    <rPh sb="0" eb="2">
      <t>コウキョウ</t>
    </rPh>
    <rPh sb="2" eb="3">
      <t>ゲ</t>
    </rPh>
    <rPh sb="3" eb="5">
      <t>スイドウ</t>
    </rPh>
    <rPh sb="5" eb="7">
      <t>ジギョウ</t>
    </rPh>
    <rPh sb="8" eb="10">
      <t>ガイセイ</t>
    </rPh>
    <rPh sb="12" eb="15">
      <t>ゲスイドウ</t>
    </rPh>
    <rPh sb="15" eb="17">
      <t>シヨウ</t>
    </rPh>
    <rPh sb="17" eb="18">
      <t>リョウ</t>
    </rPh>
    <rPh sb="21" eb="23">
      <t>オスイ</t>
    </rPh>
    <rPh sb="23" eb="25">
      <t>ショリ</t>
    </rPh>
    <rPh sb="25" eb="26">
      <t>ヒ</t>
    </rPh>
    <rPh sb="27" eb="29">
      <t>ゼンガク</t>
    </rPh>
    <rPh sb="30" eb="31">
      <t>マカナ</t>
    </rPh>
    <rPh sb="49" eb="51">
      <t>カンキョ</t>
    </rPh>
    <rPh sb="52" eb="54">
      <t>ホウテイ</t>
    </rPh>
    <rPh sb="54" eb="56">
      <t>タイヨウ</t>
    </rPh>
    <rPh sb="56" eb="58">
      <t>ネンスウ</t>
    </rPh>
    <rPh sb="61" eb="62">
      <t>ネン</t>
    </rPh>
    <rPh sb="63" eb="65">
      <t>セイカツ</t>
    </rPh>
    <rPh sb="65" eb="67">
      <t>ハイスイ</t>
    </rPh>
    <rPh sb="67" eb="69">
      <t>ショリ</t>
    </rPh>
    <rPh sb="83" eb="84">
      <t>ネン</t>
    </rPh>
    <rPh sb="85" eb="87">
      <t>ミコ</t>
    </rPh>
    <rPh sb="93" eb="95">
      <t>ヘイセイ</t>
    </rPh>
    <rPh sb="97" eb="99">
      <t>ネンド</t>
    </rPh>
    <rPh sb="100" eb="102">
      <t>キョウヨウ</t>
    </rPh>
    <rPh sb="104" eb="106">
      <t>キサン</t>
    </rPh>
    <rPh sb="110" eb="113">
      <t>ロウキュウカ</t>
    </rPh>
    <rPh sb="113" eb="115">
      <t>ドアイ</t>
    </rPh>
    <rPh sb="116" eb="117">
      <t>オオ</t>
    </rPh>
    <rPh sb="126" eb="128">
      <t>キッキン</t>
    </rPh>
    <rPh sb="129" eb="131">
      <t>カダイ</t>
    </rPh>
    <rPh sb="134" eb="137">
      <t>イチヅ</t>
    </rPh>
    <rPh sb="145" eb="147">
      <t>シャリョウ</t>
    </rPh>
    <rPh sb="148" eb="150">
      <t>カジュウ</t>
    </rPh>
    <rPh sb="158" eb="160">
      <t>テツブタ</t>
    </rPh>
    <rPh sb="161" eb="163">
      <t>ソンモウ</t>
    </rPh>
    <rPh sb="165" eb="167">
      <t>リュウカ</t>
    </rPh>
    <rPh sb="167" eb="169">
      <t>スイソ</t>
    </rPh>
    <rPh sb="177" eb="178">
      <t>ナイ</t>
    </rPh>
    <rPh sb="185" eb="186">
      <t>オヨ</t>
    </rPh>
    <rPh sb="187" eb="189">
      <t>テツブタ</t>
    </rPh>
    <rPh sb="190" eb="192">
      <t>フショク</t>
    </rPh>
    <rPh sb="193" eb="194">
      <t>タイ</t>
    </rPh>
    <rPh sb="206" eb="207">
      <t>コウ</t>
    </rPh>
    <rPh sb="208" eb="210">
      <t>タイショ</t>
    </rPh>
    <rPh sb="216" eb="218">
      <t>ジコ</t>
    </rPh>
    <rPh sb="219" eb="221">
      <t>ミゼン</t>
    </rPh>
    <rPh sb="222" eb="223">
      <t>フセ</t>
    </rPh>
    <rPh sb="225" eb="227">
      <t>シセツ</t>
    </rPh>
    <rPh sb="228" eb="230">
      <t>エンメイ</t>
    </rPh>
    <rPh sb="231" eb="232">
      <t>ハカ</t>
    </rPh>
    <rPh sb="233" eb="235">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</si>
</sst>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4AD-45A5-AC0B-6EAE14F9DD1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0.15</c:v>
                </c:pt>
                <c:pt idx="2">
                  <c:v>0.16</c:v>
                </c:pt>
                <c:pt idx="3">
                  <c:v>0.13</c:v>
                </c:pt>
                <c:pt idx="4">
                  <c:v>0.15</c:v>
                </c:pt>
              </c:numCache>
            </c:numRef>
          </c:val>
          <c:smooth val="0"/>
          <c:extLst>
            <c:ext xmlns:c16="http://schemas.microsoft.com/office/drawing/2014/chart" uri="{C3380CC4-5D6E-409C-BE32-E72D297353CC}">
              <c16:uniqueId val="{00000001-A4AD-45A5-AC0B-6EAE14F9DD1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9C-44C8-AA05-F5D4A71E6D3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53.51</c:v>
                </c:pt>
                <c:pt idx="2">
                  <c:v>53.5</c:v>
                </c:pt>
                <c:pt idx="3">
                  <c:v>52.58</c:v>
                </c:pt>
                <c:pt idx="4">
                  <c:v>50.94</c:v>
                </c:pt>
              </c:numCache>
            </c:numRef>
          </c:val>
          <c:smooth val="0"/>
          <c:extLst>
            <c:ext xmlns:c16="http://schemas.microsoft.com/office/drawing/2014/chart" uri="{C3380CC4-5D6E-409C-BE32-E72D297353CC}">
              <c16:uniqueId val="{00000001-E99C-44C8-AA05-F5D4A71E6D3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96.69</c:v>
                </c:pt>
                <c:pt idx="2">
                  <c:v>98.13</c:v>
                </c:pt>
                <c:pt idx="3">
                  <c:v>99.83</c:v>
                </c:pt>
                <c:pt idx="4">
                  <c:v>99.45</c:v>
                </c:pt>
              </c:numCache>
            </c:numRef>
          </c:val>
          <c:extLst>
            <c:ext xmlns:c16="http://schemas.microsoft.com/office/drawing/2014/chart" uri="{C3380CC4-5D6E-409C-BE32-E72D297353CC}">
              <c16:uniqueId val="{00000000-A842-4803-8E53-160F9FA5CEF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83.91</c:v>
                </c:pt>
                <c:pt idx="2">
                  <c:v>83.51</c:v>
                </c:pt>
                <c:pt idx="3">
                  <c:v>83.02</c:v>
                </c:pt>
                <c:pt idx="4">
                  <c:v>82.55</c:v>
                </c:pt>
              </c:numCache>
            </c:numRef>
          </c:val>
          <c:smooth val="0"/>
          <c:extLst>
            <c:ext xmlns:c16="http://schemas.microsoft.com/office/drawing/2014/chart" uri="{C3380CC4-5D6E-409C-BE32-E72D297353CC}">
              <c16:uniqueId val="{00000001-A842-4803-8E53-160F9FA5CEF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99.19</c:v>
                </c:pt>
                <c:pt idx="2">
                  <c:v>103.43</c:v>
                </c:pt>
                <c:pt idx="3">
                  <c:v>100.58</c:v>
                </c:pt>
                <c:pt idx="4">
                  <c:v>104.45</c:v>
                </c:pt>
              </c:numCache>
            </c:numRef>
          </c:val>
          <c:extLst>
            <c:ext xmlns:c16="http://schemas.microsoft.com/office/drawing/2014/chart" uri="{C3380CC4-5D6E-409C-BE32-E72D297353CC}">
              <c16:uniqueId val="{00000000-FB4C-40BC-BE85-5E06E4C8409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106.85</c:v>
                </c:pt>
                <c:pt idx="2">
                  <c:v>108.11</c:v>
                </c:pt>
                <c:pt idx="3">
                  <c:v>104.14</c:v>
                </c:pt>
                <c:pt idx="4">
                  <c:v>106.57</c:v>
                </c:pt>
              </c:numCache>
            </c:numRef>
          </c:val>
          <c:smooth val="0"/>
          <c:extLst>
            <c:ext xmlns:c16="http://schemas.microsoft.com/office/drawing/2014/chart" uri="{C3380CC4-5D6E-409C-BE32-E72D297353CC}">
              <c16:uniqueId val="{00000001-FB4C-40BC-BE85-5E06E4C8409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2.5499999999999998</c:v>
                </c:pt>
                <c:pt idx="2">
                  <c:v>5.1100000000000003</c:v>
                </c:pt>
                <c:pt idx="3">
                  <c:v>7.63</c:v>
                </c:pt>
                <c:pt idx="4">
                  <c:v>10.15</c:v>
                </c:pt>
              </c:numCache>
            </c:numRef>
          </c:val>
          <c:extLst>
            <c:ext xmlns:c16="http://schemas.microsoft.com/office/drawing/2014/chart" uri="{C3380CC4-5D6E-409C-BE32-E72D297353CC}">
              <c16:uniqueId val="{00000000-0D2B-44BC-B67B-3561894CF54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21.09</c:v>
                </c:pt>
                <c:pt idx="2">
                  <c:v>21.16</c:v>
                </c:pt>
                <c:pt idx="3">
                  <c:v>15.95</c:v>
                </c:pt>
                <c:pt idx="4">
                  <c:v>15.85</c:v>
                </c:pt>
              </c:numCache>
            </c:numRef>
          </c:val>
          <c:smooth val="0"/>
          <c:extLst>
            <c:ext xmlns:c16="http://schemas.microsoft.com/office/drawing/2014/chart" uri="{C3380CC4-5D6E-409C-BE32-E72D297353CC}">
              <c16:uniqueId val="{00000001-0D2B-44BC-B67B-3561894CF54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35F-43C7-BBD1-FFE40875ED4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135F-43C7-BBD1-FFE40875ED4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1.96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5A2-484F-89D4-2F8B96AE52E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92.92</c:v>
                </c:pt>
                <c:pt idx="2">
                  <c:v>86.54</c:v>
                </c:pt>
                <c:pt idx="3">
                  <c:v>73.180000000000007</c:v>
                </c:pt>
                <c:pt idx="4">
                  <c:v>53.44</c:v>
                </c:pt>
              </c:numCache>
            </c:numRef>
          </c:val>
          <c:smooth val="0"/>
          <c:extLst>
            <c:ext xmlns:c16="http://schemas.microsoft.com/office/drawing/2014/chart" uri="{C3380CC4-5D6E-409C-BE32-E72D297353CC}">
              <c16:uniqueId val="{00000001-35A2-484F-89D4-2F8B96AE52E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59.12</c:v>
                </c:pt>
                <c:pt idx="2">
                  <c:v>71.23</c:v>
                </c:pt>
                <c:pt idx="3">
                  <c:v>71.319999999999993</c:v>
                </c:pt>
                <c:pt idx="4">
                  <c:v>62.62</c:v>
                </c:pt>
              </c:numCache>
            </c:numRef>
          </c:val>
          <c:extLst>
            <c:ext xmlns:c16="http://schemas.microsoft.com/office/drawing/2014/chart" uri="{C3380CC4-5D6E-409C-BE32-E72D297353CC}">
              <c16:uniqueId val="{00000000-D828-4D1F-8225-99B032C4980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50.66</c:v>
                </c:pt>
                <c:pt idx="2">
                  <c:v>62.25</c:v>
                </c:pt>
                <c:pt idx="3">
                  <c:v>52.32</c:v>
                </c:pt>
                <c:pt idx="4">
                  <c:v>47.03</c:v>
                </c:pt>
              </c:numCache>
            </c:numRef>
          </c:val>
          <c:smooth val="0"/>
          <c:extLst>
            <c:ext xmlns:c16="http://schemas.microsoft.com/office/drawing/2014/chart" uri="{C3380CC4-5D6E-409C-BE32-E72D297353CC}">
              <c16:uniqueId val="{00000001-D828-4D1F-8225-99B032C4980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643.66</c:v>
                </c:pt>
                <c:pt idx="2">
                  <c:v>610.83000000000004</c:v>
                </c:pt>
                <c:pt idx="3">
                  <c:v>545.79999999999995</c:v>
                </c:pt>
                <c:pt idx="4">
                  <c:v>508</c:v>
                </c:pt>
              </c:numCache>
            </c:numRef>
          </c:val>
          <c:extLst>
            <c:ext xmlns:c16="http://schemas.microsoft.com/office/drawing/2014/chart" uri="{C3380CC4-5D6E-409C-BE32-E72D297353CC}">
              <c16:uniqueId val="{00000000-5419-46D6-AC96-49CAC45EA05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1111.31</c:v>
                </c:pt>
                <c:pt idx="2">
                  <c:v>966.33</c:v>
                </c:pt>
                <c:pt idx="3">
                  <c:v>958.81</c:v>
                </c:pt>
                <c:pt idx="4">
                  <c:v>1001.3</c:v>
                </c:pt>
              </c:numCache>
            </c:numRef>
          </c:val>
          <c:smooth val="0"/>
          <c:extLst>
            <c:ext xmlns:c16="http://schemas.microsoft.com/office/drawing/2014/chart" uri="{C3380CC4-5D6E-409C-BE32-E72D297353CC}">
              <c16:uniqueId val="{00000001-5419-46D6-AC96-49CAC45EA05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109.05</c:v>
                </c:pt>
                <c:pt idx="2">
                  <c:v>112.76</c:v>
                </c:pt>
                <c:pt idx="3">
                  <c:v>114.63</c:v>
                </c:pt>
                <c:pt idx="4">
                  <c:v>120.07</c:v>
                </c:pt>
              </c:numCache>
            </c:numRef>
          </c:val>
          <c:extLst>
            <c:ext xmlns:c16="http://schemas.microsoft.com/office/drawing/2014/chart" uri="{C3380CC4-5D6E-409C-BE32-E72D297353CC}">
              <c16:uniqueId val="{00000000-4D54-498B-ADD6-AF60B3A57A6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4D54-498B-ADD6-AF60B3A57A6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139.15</c:v>
                </c:pt>
                <c:pt idx="2">
                  <c:v>134.19</c:v>
                </c:pt>
                <c:pt idx="3">
                  <c:v>131.94999999999999</c:v>
                </c:pt>
                <c:pt idx="4">
                  <c:v>126.33</c:v>
                </c:pt>
              </c:numCache>
            </c:numRef>
          </c:val>
          <c:extLst>
            <c:ext xmlns:c16="http://schemas.microsoft.com/office/drawing/2014/chart" uri="{C3380CC4-5D6E-409C-BE32-E72D297353CC}">
              <c16:uniqueId val="{00000000-F3A9-4D7C-850F-47CD8B84DBE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207.96</c:v>
                </c:pt>
                <c:pt idx="2">
                  <c:v>194.31</c:v>
                </c:pt>
                <c:pt idx="3">
                  <c:v>190.99</c:v>
                </c:pt>
                <c:pt idx="4">
                  <c:v>187.55</c:v>
                </c:pt>
              </c:numCache>
            </c:numRef>
          </c:val>
          <c:smooth val="0"/>
          <c:extLst>
            <c:ext xmlns:c16="http://schemas.microsoft.com/office/drawing/2014/chart" uri="{C3380CC4-5D6E-409C-BE32-E72D297353CC}">
              <c16:uniqueId val="{00000001-F3A9-4D7C-850F-47CD8B84DBE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Q42"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三重県　菰野町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Cc2</v>
      </c>
      <c r="X8" s="78"/>
      <c r="Y8" s="78"/>
      <c r="Z8" s="78"/>
      <c r="AA8" s="78"/>
      <c r="AB8" s="78"/>
      <c r="AC8" s="78"/>
      <c r="AD8" s="79" t="str">
        <f>データ!$M$6</f>
        <v>非設置</v>
      </c>
      <c r="AE8" s="79"/>
      <c r="AF8" s="79"/>
      <c r="AG8" s="79"/>
      <c r="AH8" s="79"/>
      <c r="AI8" s="79"/>
      <c r="AJ8" s="79"/>
      <c r="AK8" s="3"/>
      <c r="AL8" s="75">
        <f>データ!S6</f>
        <v>41697</v>
      </c>
      <c r="AM8" s="75"/>
      <c r="AN8" s="75"/>
      <c r="AO8" s="75"/>
      <c r="AP8" s="75"/>
      <c r="AQ8" s="75"/>
      <c r="AR8" s="75"/>
      <c r="AS8" s="75"/>
      <c r="AT8" s="74">
        <f>データ!T6</f>
        <v>107.01</v>
      </c>
      <c r="AU8" s="74"/>
      <c r="AV8" s="74"/>
      <c r="AW8" s="74"/>
      <c r="AX8" s="74"/>
      <c r="AY8" s="74"/>
      <c r="AZ8" s="74"/>
      <c r="BA8" s="74"/>
      <c r="BB8" s="74">
        <f>データ!U6</f>
        <v>389.66</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f>データ!O6</f>
        <v>56.01</v>
      </c>
      <c r="J10" s="74"/>
      <c r="K10" s="74"/>
      <c r="L10" s="74"/>
      <c r="M10" s="74"/>
      <c r="N10" s="74"/>
      <c r="O10" s="74"/>
      <c r="P10" s="74">
        <f>データ!P6</f>
        <v>37.479999999999997</v>
      </c>
      <c r="Q10" s="74"/>
      <c r="R10" s="74"/>
      <c r="S10" s="74"/>
      <c r="T10" s="74"/>
      <c r="U10" s="74"/>
      <c r="V10" s="74"/>
      <c r="W10" s="74">
        <f>データ!Q6</f>
        <v>104.72</v>
      </c>
      <c r="X10" s="74"/>
      <c r="Y10" s="74"/>
      <c r="Z10" s="74"/>
      <c r="AA10" s="74"/>
      <c r="AB10" s="74"/>
      <c r="AC10" s="74"/>
      <c r="AD10" s="75">
        <f>データ!R6</f>
        <v>3088</v>
      </c>
      <c r="AE10" s="75"/>
      <c r="AF10" s="75"/>
      <c r="AG10" s="75"/>
      <c r="AH10" s="75"/>
      <c r="AI10" s="75"/>
      <c r="AJ10" s="75"/>
      <c r="AK10" s="2"/>
      <c r="AL10" s="75">
        <f>データ!V6</f>
        <v>15594</v>
      </c>
      <c r="AM10" s="75"/>
      <c r="AN10" s="75"/>
      <c r="AO10" s="75"/>
      <c r="AP10" s="75"/>
      <c r="AQ10" s="75"/>
      <c r="AR10" s="75"/>
      <c r="AS10" s="75"/>
      <c r="AT10" s="74">
        <f>データ!W6</f>
        <v>3.23</v>
      </c>
      <c r="AU10" s="74"/>
      <c r="AV10" s="74"/>
      <c r="AW10" s="74"/>
      <c r="AX10" s="74"/>
      <c r="AY10" s="74"/>
      <c r="AZ10" s="74"/>
      <c r="BA10" s="74"/>
      <c r="BB10" s="74">
        <f>データ!X6</f>
        <v>4827.8599999999997</v>
      </c>
      <c r="BC10" s="74"/>
      <c r="BD10" s="74"/>
      <c r="BE10" s="74"/>
      <c r="BF10" s="74"/>
      <c r="BG10" s="74"/>
      <c r="BH10" s="74"/>
      <c r="BI10" s="74"/>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114</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1"/>
      <c r="BM44" s="62"/>
      <c r="BN44" s="62"/>
      <c r="BO44" s="62"/>
      <c r="BP44" s="62"/>
      <c r="BQ44" s="62"/>
      <c r="BR44" s="62"/>
      <c r="BS44" s="62"/>
      <c r="BT44" s="62"/>
      <c r="BU44" s="62"/>
      <c r="BV44" s="62"/>
      <c r="BW44" s="62"/>
      <c r="BX44" s="62"/>
      <c r="BY44" s="62"/>
      <c r="BZ44" s="6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116</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YH8pXd/0Bl7KmN3LcedLVUH0MEExYLGVAcL4V4C2lLUjNqwCWENASMbM5W74jcasEZ0pNQSdbJzBuAL2Y+QajA==" saltValue="fo3C4tl/5RDGbs1GysHtc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243418</v>
      </c>
      <c r="D6" s="33">
        <f t="shared" si="3"/>
        <v>46</v>
      </c>
      <c r="E6" s="33">
        <f t="shared" si="3"/>
        <v>17</v>
      </c>
      <c r="F6" s="33">
        <f t="shared" si="3"/>
        <v>1</v>
      </c>
      <c r="G6" s="33">
        <f t="shared" si="3"/>
        <v>0</v>
      </c>
      <c r="H6" s="33" t="str">
        <f t="shared" si="3"/>
        <v>三重県　菰野町</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56.01</v>
      </c>
      <c r="P6" s="34">
        <f t="shared" si="3"/>
        <v>37.479999999999997</v>
      </c>
      <c r="Q6" s="34">
        <f t="shared" si="3"/>
        <v>104.72</v>
      </c>
      <c r="R6" s="34">
        <f t="shared" si="3"/>
        <v>3088</v>
      </c>
      <c r="S6" s="34">
        <f t="shared" si="3"/>
        <v>41697</v>
      </c>
      <c r="T6" s="34">
        <f t="shared" si="3"/>
        <v>107.01</v>
      </c>
      <c r="U6" s="34">
        <f t="shared" si="3"/>
        <v>389.66</v>
      </c>
      <c r="V6" s="34">
        <f t="shared" si="3"/>
        <v>15594</v>
      </c>
      <c r="W6" s="34">
        <f t="shared" si="3"/>
        <v>3.23</v>
      </c>
      <c r="X6" s="34">
        <f t="shared" si="3"/>
        <v>4827.8599999999997</v>
      </c>
      <c r="Y6" s="35" t="str">
        <f>IF(Y7="",NA(),Y7)</f>
        <v>-</v>
      </c>
      <c r="Z6" s="35">
        <f t="shared" ref="Z6:AH6" si="4">IF(Z7="",NA(),Z7)</f>
        <v>99.19</v>
      </c>
      <c r="AA6" s="35">
        <f t="shared" si="4"/>
        <v>103.43</v>
      </c>
      <c r="AB6" s="35">
        <f t="shared" si="4"/>
        <v>100.58</v>
      </c>
      <c r="AC6" s="35">
        <f t="shared" si="4"/>
        <v>104.45</v>
      </c>
      <c r="AD6" s="35" t="str">
        <f t="shared" si="4"/>
        <v>-</v>
      </c>
      <c r="AE6" s="35">
        <f t="shared" si="4"/>
        <v>106.85</v>
      </c>
      <c r="AF6" s="35">
        <f t="shared" si="4"/>
        <v>108.11</v>
      </c>
      <c r="AG6" s="35">
        <f t="shared" si="4"/>
        <v>104.14</v>
      </c>
      <c r="AH6" s="35">
        <f t="shared" si="4"/>
        <v>106.57</v>
      </c>
      <c r="AI6" s="34" t="str">
        <f>IF(AI7="","",IF(AI7="-","【-】","【"&amp;SUBSTITUTE(TEXT(AI7,"#,##0.00"),"-","△")&amp;"】"))</f>
        <v>【108.07】</v>
      </c>
      <c r="AJ6" s="35" t="str">
        <f>IF(AJ7="",NA(),AJ7)</f>
        <v>-</v>
      </c>
      <c r="AK6" s="35">
        <f t="shared" ref="AK6:AS6" si="5">IF(AK7="",NA(),AK7)</f>
        <v>1.96</v>
      </c>
      <c r="AL6" s="34">
        <f t="shared" si="5"/>
        <v>0</v>
      </c>
      <c r="AM6" s="34">
        <f t="shared" si="5"/>
        <v>0</v>
      </c>
      <c r="AN6" s="34">
        <f t="shared" si="5"/>
        <v>0</v>
      </c>
      <c r="AO6" s="35" t="str">
        <f t="shared" si="5"/>
        <v>-</v>
      </c>
      <c r="AP6" s="35">
        <f t="shared" si="5"/>
        <v>92.92</v>
      </c>
      <c r="AQ6" s="35">
        <f t="shared" si="5"/>
        <v>86.54</v>
      </c>
      <c r="AR6" s="35">
        <f t="shared" si="5"/>
        <v>73.180000000000007</v>
      </c>
      <c r="AS6" s="35">
        <f t="shared" si="5"/>
        <v>53.44</v>
      </c>
      <c r="AT6" s="34" t="str">
        <f>IF(AT7="","",IF(AT7="-","【-】","【"&amp;SUBSTITUTE(TEXT(AT7,"#,##0.00"),"-","△")&amp;"】"))</f>
        <v>【3.09】</v>
      </c>
      <c r="AU6" s="35" t="str">
        <f>IF(AU7="",NA(),AU7)</f>
        <v>-</v>
      </c>
      <c r="AV6" s="35">
        <f t="shared" ref="AV6:BD6" si="6">IF(AV7="",NA(),AV7)</f>
        <v>59.12</v>
      </c>
      <c r="AW6" s="35">
        <f t="shared" si="6"/>
        <v>71.23</v>
      </c>
      <c r="AX6" s="35">
        <f t="shared" si="6"/>
        <v>71.319999999999993</v>
      </c>
      <c r="AY6" s="35">
        <f t="shared" si="6"/>
        <v>62.62</v>
      </c>
      <c r="AZ6" s="35" t="str">
        <f t="shared" si="6"/>
        <v>-</v>
      </c>
      <c r="BA6" s="35">
        <f t="shared" si="6"/>
        <v>50.66</v>
      </c>
      <c r="BB6" s="35">
        <f t="shared" si="6"/>
        <v>62.25</v>
      </c>
      <c r="BC6" s="35">
        <f t="shared" si="6"/>
        <v>52.32</v>
      </c>
      <c r="BD6" s="35">
        <f t="shared" si="6"/>
        <v>47.03</v>
      </c>
      <c r="BE6" s="34" t="str">
        <f>IF(BE7="","",IF(BE7="-","【-】","【"&amp;SUBSTITUTE(TEXT(BE7,"#,##0.00"),"-","△")&amp;"】"))</f>
        <v>【69.54】</v>
      </c>
      <c r="BF6" s="35" t="str">
        <f>IF(BF7="",NA(),BF7)</f>
        <v>-</v>
      </c>
      <c r="BG6" s="35">
        <f t="shared" ref="BG6:BO6" si="7">IF(BG7="",NA(),BG7)</f>
        <v>643.66</v>
      </c>
      <c r="BH6" s="35">
        <f t="shared" si="7"/>
        <v>610.83000000000004</v>
      </c>
      <c r="BI6" s="35">
        <f t="shared" si="7"/>
        <v>545.79999999999995</v>
      </c>
      <c r="BJ6" s="35">
        <f t="shared" si="7"/>
        <v>508</v>
      </c>
      <c r="BK6" s="35" t="str">
        <f t="shared" si="7"/>
        <v>-</v>
      </c>
      <c r="BL6" s="35">
        <f t="shared" si="7"/>
        <v>1111.31</v>
      </c>
      <c r="BM6" s="35">
        <f t="shared" si="7"/>
        <v>966.33</v>
      </c>
      <c r="BN6" s="35">
        <f t="shared" si="7"/>
        <v>958.81</v>
      </c>
      <c r="BO6" s="35">
        <f t="shared" si="7"/>
        <v>1001.3</v>
      </c>
      <c r="BP6" s="34" t="str">
        <f>IF(BP7="","",IF(BP7="-","【-】","【"&amp;SUBSTITUTE(TEXT(BP7,"#,##0.00"),"-","△")&amp;"】"))</f>
        <v>【682.51】</v>
      </c>
      <c r="BQ6" s="35" t="str">
        <f>IF(BQ7="",NA(),BQ7)</f>
        <v>-</v>
      </c>
      <c r="BR6" s="35">
        <f t="shared" ref="BR6:BZ6" si="8">IF(BR7="",NA(),BR7)</f>
        <v>109.05</v>
      </c>
      <c r="BS6" s="35">
        <f t="shared" si="8"/>
        <v>112.76</v>
      </c>
      <c r="BT6" s="35">
        <f t="shared" si="8"/>
        <v>114.63</v>
      </c>
      <c r="BU6" s="35">
        <f t="shared" si="8"/>
        <v>120.07</v>
      </c>
      <c r="BV6" s="35" t="str">
        <f t="shared" si="8"/>
        <v>-</v>
      </c>
      <c r="BW6" s="35">
        <f t="shared" si="8"/>
        <v>75.540000000000006</v>
      </c>
      <c r="BX6" s="35">
        <f t="shared" si="8"/>
        <v>81.739999999999995</v>
      </c>
      <c r="BY6" s="35">
        <f t="shared" si="8"/>
        <v>82.88</v>
      </c>
      <c r="BZ6" s="35">
        <f t="shared" si="8"/>
        <v>81.88</v>
      </c>
      <c r="CA6" s="34" t="str">
        <f>IF(CA7="","",IF(CA7="-","【-】","【"&amp;SUBSTITUTE(TEXT(CA7,"#,##0.00"),"-","△")&amp;"】"))</f>
        <v>【100.34】</v>
      </c>
      <c r="CB6" s="35" t="str">
        <f>IF(CB7="",NA(),CB7)</f>
        <v>-</v>
      </c>
      <c r="CC6" s="35">
        <f t="shared" ref="CC6:CK6" si="9">IF(CC7="",NA(),CC7)</f>
        <v>139.15</v>
      </c>
      <c r="CD6" s="35">
        <f t="shared" si="9"/>
        <v>134.19</v>
      </c>
      <c r="CE6" s="35">
        <f t="shared" si="9"/>
        <v>131.94999999999999</v>
      </c>
      <c r="CF6" s="35">
        <f t="shared" si="9"/>
        <v>126.33</v>
      </c>
      <c r="CG6" s="35" t="str">
        <f t="shared" si="9"/>
        <v>-</v>
      </c>
      <c r="CH6" s="35">
        <f t="shared" si="9"/>
        <v>207.96</v>
      </c>
      <c r="CI6" s="35">
        <f t="shared" si="9"/>
        <v>194.31</v>
      </c>
      <c r="CJ6" s="35">
        <f t="shared" si="9"/>
        <v>190.99</v>
      </c>
      <c r="CK6" s="35">
        <f t="shared" si="9"/>
        <v>187.55</v>
      </c>
      <c r="CL6" s="34" t="str">
        <f>IF(CL7="","",IF(CL7="-","【-】","【"&amp;SUBSTITUTE(TEXT(CL7,"#,##0.00"),"-","△")&amp;"】"))</f>
        <v>【136.15】</v>
      </c>
      <c r="CM6" s="35" t="str">
        <f>IF(CM7="",NA(),CM7)</f>
        <v>-</v>
      </c>
      <c r="CN6" s="35" t="str">
        <f t="shared" ref="CN6:CV6" si="10">IF(CN7="",NA(),CN7)</f>
        <v>-</v>
      </c>
      <c r="CO6" s="35" t="str">
        <f t="shared" si="10"/>
        <v>-</v>
      </c>
      <c r="CP6" s="35" t="str">
        <f t="shared" si="10"/>
        <v>-</v>
      </c>
      <c r="CQ6" s="35" t="str">
        <f t="shared" si="10"/>
        <v>-</v>
      </c>
      <c r="CR6" s="35" t="str">
        <f t="shared" si="10"/>
        <v>-</v>
      </c>
      <c r="CS6" s="35">
        <f t="shared" si="10"/>
        <v>53.51</v>
      </c>
      <c r="CT6" s="35">
        <f t="shared" si="10"/>
        <v>53.5</v>
      </c>
      <c r="CU6" s="35">
        <f t="shared" si="10"/>
        <v>52.58</v>
      </c>
      <c r="CV6" s="35">
        <f t="shared" si="10"/>
        <v>50.94</v>
      </c>
      <c r="CW6" s="34" t="str">
        <f>IF(CW7="","",IF(CW7="-","【-】","【"&amp;SUBSTITUTE(TEXT(CW7,"#,##0.00"),"-","△")&amp;"】"))</f>
        <v>【59.64】</v>
      </c>
      <c r="CX6" s="35" t="str">
        <f>IF(CX7="",NA(),CX7)</f>
        <v>-</v>
      </c>
      <c r="CY6" s="35">
        <f t="shared" ref="CY6:DG6" si="11">IF(CY7="",NA(),CY7)</f>
        <v>96.69</v>
      </c>
      <c r="CZ6" s="35">
        <f t="shared" si="11"/>
        <v>98.13</v>
      </c>
      <c r="DA6" s="35">
        <f t="shared" si="11"/>
        <v>99.83</v>
      </c>
      <c r="DB6" s="35">
        <f t="shared" si="11"/>
        <v>99.45</v>
      </c>
      <c r="DC6" s="35" t="str">
        <f t="shared" si="11"/>
        <v>-</v>
      </c>
      <c r="DD6" s="35">
        <f t="shared" si="11"/>
        <v>83.91</v>
      </c>
      <c r="DE6" s="35">
        <f t="shared" si="11"/>
        <v>83.51</v>
      </c>
      <c r="DF6" s="35">
        <f t="shared" si="11"/>
        <v>83.02</v>
      </c>
      <c r="DG6" s="35">
        <f t="shared" si="11"/>
        <v>82.55</v>
      </c>
      <c r="DH6" s="34" t="str">
        <f>IF(DH7="","",IF(DH7="-","【-】","【"&amp;SUBSTITUTE(TEXT(DH7,"#,##0.00"),"-","△")&amp;"】"))</f>
        <v>【95.35】</v>
      </c>
      <c r="DI6" s="35" t="str">
        <f>IF(DI7="",NA(),DI7)</f>
        <v>-</v>
      </c>
      <c r="DJ6" s="35">
        <f t="shared" ref="DJ6:DR6" si="12">IF(DJ7="",NA(),DJ7)</f>
        <v>2.5499999999999998</v>
      </c>
      <c r="DK6" s="35">
        <f t="shared" si="12"/>
        <v>5.1100000000000003</v>
      </c>
      <c r="DL6" s="35">
        <f t="shared" si="12"/>
        <v>7.63</v>
      </c>
      <c r="DM6" s="35">
        <f t="shared" si="12"/>
        <v>10.15</v>
      </c>
      <c r="DN6" s="35" t="str">
        <f t="shared" si="12"/>
        <v>-</v>
      </c>
      <c r="DO6" s="35">
        <f t="shared" si="12"/>
        <v>21.09</v>
      </c>
      <c r="DP6" s="35">
        <f t="shared" si="12"/>
        <v>21.16</v>
      </c>
      <c r="DQ6" s="35">
        <f t="shared" si="12"/>
        <v>15.95</v>
      </c>
      <c r="DR6" s="35">
        <f t="shared" si="12"/>
        <v>15.85</v>
      </c>
      <c r="DS6" s="34" t="str">
        <f>IF(DS7="","",IF(DS7="-","【-】","【"&amp;SUBSTITUTE(TEXT(DS7,"#,##0.00"),"-","△")&amp;"】"))</f>
        <v>【38.57】</v>
      </c>
      <c r="DT6" s="35" t="str">
        <f>IF(DT7="",NA(),DT7)</f>
        <v>-</v>
      </c>
      <c r="DU6" s="34">
        <f t="shared" ref="DU6:EC6" si="13">IF(DU7="",NA(),DU7)</f>
        <v>0</v>
      </c>
      <c r="DV6" s="34">
        <f t="shared" si="13"/>
        <v>0</v>
      </c>
      <c r="DW6" s="34">
        <f t="shared" si="13"/>
        <v>0</v>
      </c>
      <c r="DX6" s="34">
        <f t="shared" si="13"/>
        <v>0</v>
      </c>
      <c r="DY6" s="35" t="str">
        <f t="shared" si="13"/>
        <v>-</v>
      </c>
      <c r="DZ6" s="34">
        <f t="shared" si="13"/>
        <v>0</v>
      </c>
      <c r="EA6" s="34">
        <f t="shared" si="13"/>
        <v>0</v>
      </c>
      <c r="EB6" s="34">
        <f t="shared" si="13"/>
        <v>0</v>
      </c>
      <c r="EC6" s="34">
        <f t="shared" si="13"/>
        <v>0</v>
      </c>
      <c r="ED6" s="34" t="str">
        <f>IF(ED7="","",IF(ED7="-","【-】","【"&amp;SUBSTITUTE(TEXT(ED7,"#,##0.00"),"-","△")&amp;"】"))</f>
        <v>【5.90】</v>
      </c>
      <c r="EE6" s="35" t="str">
        <f>IF(EE7="",NA(),EE7)</f>
        <v>-</v>
      </c>
      <c r="EF6" s="34">
        <f t="shared" ref="EF6:EN6" si="14">IF(EF7="",NA(),EF7)</f>
        <v>0</v>
      </c>
      <c r="EG6" s="34">
        <f t="shared" si="14"/>
        <v>0</v>
      </c>
      <c r="EH6" s="34">
        <f t="shared" si="14"/>
        <v>0</v>
      </c>
      <c r="EI6" s="34">
        <f t="shared" si="14"/>
        <v>0</v>
      </c>
      <c r="EJ6" s="35" t="str">
        <f t="shared" si="14"/>
        <v>-</v>
      </c>
      <c r="EK6" s="35">
        <f t="shared" si="14"/>
        <v>0.15</v>
      </c>
      <c r="EL6" s="35">
        <f t="shared" si="14"/>
        <v>0.16</v>
      </c>
      <c r="EM6" s="35">
        <f t="shared" si="14"/>
        <v>0.13</v>
      </c>
      <c r="EN6" s="35">
        <f t="shared" si="14"/>
        <v>0.15</v>
      </c>
      <c r="EO6" s="34" t="str">
        <f>IF(EO7="","",IF(EO7="-","【-】","【"&amp;SUBSTITUTE(TEXT(EO7,"#,##0.00"),"-","△")&amp;"】"))</f>
        <v>【0.22】</v>
      </c>
    </row>
    <row r="7" spans="1:148" s="36" customFormat="1" x14ac:dyDescent="0.15">
      <c r="A7" s="28"/>
      <c r="B7" s="37">
        <v>2019</v>
      </c>
      <c r="C7" s="37">
        <v>243418</v>
      </c>
      <c r="D7" s="37">
        <v>46</v>
      </c>
      <c r="E7" s="37">
        <v>17</v>
      </c>
      <c r="F7" s="37">
        <v>1</v>
      </c>
      <c r="G7" s="37">
        <v>0</v>
      </c>
      <c r="H7" s="37" t="s">
        <v>96</v>
      </c>
      <c r="I7" s="37" t="s">
        <v>97</v>
      </c>
      <c r="J7" s="37" t="s">
        <v>98</v>
      </c>
      <c r="K7" s="37" t="s">
        <v>99</v>
      </c>
      <c r="L7" s="37" t="s">
        <v>100</v>
      </c>
      <c r="M7" s="37" t="s">
        <v>101</v>
      </c>
      <c r="N7" s="38" t="s">
        <v>102</v>
      </c>
      <c r="O7" s="38">
        <v>56.01</v>
      </c>
      <c r="P7" s="38">
        <v>37.479999999999997</v>
      </c>
      <c r="Q7" s="38">
        <v>104.72</v>
      </c>
      <c r="R7" s="38">
        <v>3088</v>
      </c>
      <c r="S7" s="38">
        <v>41697</v>
      </c>
      <c r="T7" s="38">
        <v>107.01</v>
      </c>
      <c r="U7" s="38">
        <v>389.66</v>
      </c>
      <c r="V7" s="38">
        <v>15594</v>
      </c>
      <c r="W7" s="38">
        <v>3.23</v>
      </c>
      <c r="X7" s="38">
        <v>4827.8599999999997</v>
      </c>
      <c r="Y7" s="38" t="s">
        <v>102</v>
      </c>
      <c r="Z7" s="38">
        <v>99.19</v>
      </c>
      <c r="AA7" s="38">
        <v>103.43</v>
      </c>
      <c r="AB7" s="38">
        <v>100.58</v>
      </c>
      <c r="AC7" s="38">
        <v>104.45</v>
      </c>
      <c r="AD7" s="38" t="s">
        <v>102</v>
      </c>
      <c r="AE7" s="38">
        <v>106.85</v>
      </c>
      <c r="AF7" s="38">
        <v>108.11</v>
      </c>
      <c r="AG7" s="38">
        <v>104.14</v>
      </c>
      <c r="AH7" s="38">
        <v>106.57</v>
      </c>
      <c r="AI7" s="38">
        <v>108.07</v>
      </c>
      <c r="AJ7" s="38" t="s">
        <v>102</v>
      </c>
      <c r="AK7" s="38">
        <v>1.96</v>
      </c>
      <c r="AL7" s="38">
        <v>0</v>
      </c>
      <c r="AM7" s="38">
        <v>0</v>
      </c>
      <c r="AN7" s="38">
        <v>0</v>
      </c>
      <c r="AO7" s="38" t="s">
        <v>102</v>
      </c>
      <c r="AP7" s="38">
        <v>92.92</v>
      </c>
      <c r="AQ7" s="38">
        <v>86.54</v>
      </c>
      <c r="AR7" s="38">
        <v>73.180000000000007</v>
      </c>
      <c r="AS7" s="38">
        <v>53.44</v>
      </c>
      <c r="AT7" s="38">
        <v>3.09</v>
      </c>
      <c r="AU7" s="38" t="s">
        <v>102</v>
      </c>
      <c r="AV7" s="38">
        <v>59.12</v>
      </c>
      <c r="AW7" s="38">
        <v>71.23</v>
      </c>
      <c r="AX7" s="38">
        <v>71.319999999999993</v>
      </c>
      <c r="AY7" s="38">
        <v>62.62</v>
      </c>
      <c r="AZ7" s="38" t="s">
        <v>102</v>
      </c>
      <c r="BA7" s="38">
        <v>50.66</v>
      </c>
      <c r="BB7" s="38">
        <v>62.25</v>
      </c>
      <c r="BC7" s="38">
        <v>52.32</v>
      </c>
      <c r="BD7" s="38">
        <v>47.03</v>
      </c>
      <c r="BE7" s="38">
        <v>69.540000000000006</v>
      </c>
      <c r="BF7" s="38" t="s">
        <v>102</v>
      </c>
      <c r="BG7" s="38">
        <v>643.66</v>
      </c>
      <c r="BH7" s="38">
        <v>610.83000000000004</v>
      </c>
      <c r="BI7" s="38">
        <v>545.79999999999995</v>
      </c>
      <c r="BJ7" s="38">
        <v>508</v>
      </c>
      <c r="BK7" s="38" t="s">
        <v>102</v>
      </c>
      <c r="BL7" s="38">
        <v>1111.31</v>
      </c>
      <c r="BM7" s="38">
        <v>966.33</v>
      </c>
      <c r="BN7" s="38">
        <v>958.81</v>
      </c>
      <c r="BO7" s="38">
        <v>1001.3</v>
      </c>
      <c r="BP7" s="38">
        <v>682.51</v>
      </c>
      <c r="BQ7" s="38" t="s">
        <v>102</v>
      </c>
      <c r="BR7" s="38">
        <v>109.05</v>
      </c>
      <c r="BS7" s="38">
        <v>112.76</v>
      </c>
      <c r="BT7" s="38">
        <v>114.63</v>
      </c>
      <c r="BU7" s="38">
        <v>120.07</v>
      </c>
      <c r="BV7" s="38" t="s">
        <v>102</v>
      </c>
      <c r="BW7" s="38">
        <v>75.540000000000006</v>
      </c>
      <c r="BX7" s="38">
        <v>81.739999999999995</v>
      </c>
      <c r="BY7" s="38">
        <v>82.88</v>
      </c>
      <c r="BZ7" s="38">
        <v>81.88</v>
      </c>
      <c r="CA7" s="38">
        <v>100.34</v>
      </c>
      <c r="CB7" s="38" t="s">
        <v>102</v>
      </c>
      <c r="CC7" s="38">
        <v>139.15</v>
      </c>
      <c r="CD7" s="38">
        <v>134.19</v>
      </c>
      <c r="CE7" s="38">
        <v>131.94999999999999</v>
      </c>
      <c r="CF7" s="38">
        <v>126.33</v>
      </c>
      <c r="CG7" s="38" t="s">
        <v>102</v>
      </c>
      <c r="CH7" s="38">
        <v>207.96</v>
      </c>
      <c r="CI7" s="38">
        <v>194.31</v>
      </c>
      <c r="CJ7" s="38">
        <v>190.99</v>
      </c>
      <c r="CK7" s="38">
        <v>187.55</v>
      </c>
      <c r="CL7" s="38">
        <v>136.15</v>
      </c>
      <c r="CM7" s="38" t="s">
        <v>102</v>
      </c>
      <c r="CN7" s="38" t="s">
        <v>102</v>
      </c>
      <c r="CO7" s="38" t="s">
        <v>102</v>
      </c>
      <c r="CP7" s="38" t="s">
        <v>102</v>
      </c>
      <c r="CQ7" s="38" t="s">
        <v>102</v>
      </c>
      <c r="CR7" s="38" t="s">
        <v>102</v>
      </c>
      <c r="CS7" s="38">
        <v>53.51</v>
      </c>
      <c r="CT7" s="38">
        <v>53.5</v>
      </c>
      <c r="CU7" s="38">
        <v>52.58</v>
      </c>
      <c r="CV7" s="38">
        <v>50.94</v>
      </c>
      <c r="CW7" s="38">
        <v>59.64</v>
      </c>
      <c r="CX7" s="38" t="s">
        <v>102</v>
      </c>
      <c r="CY7" s="38">
        <v>96.69</v>
      </c>
      <c r="CZ7" s="38">
        <v>98.13</v>
      </c>
      <c r="DA7" s="38">
        <v>99.83</v>
      </c>
      <c r="DB7" s="38">
        <v>99.45</v>
      </c>
      <c r="DC7" s="38" t="s">
        <v>102</v>
      </c>
      <c r="DD7" s="38">
        <v>83.91</v>
      </c>
      <c r="DE7" s="38">
        <v>83.51</v>
      </c>
      <c r="DF7" s="38">
        <v>83.02</v>
      </c>
      <c r="DG7" s="38">
        <v>82.55</v>
      </c>
      <c r="DH7" s="38">
        <v>95.35</v>
      </c>
      <c r="DI7" s="38" t="s">
        <v>102</v>
      </c>
      <c r="DJ7" s="38">
        <v>2.5499999999999998</v>
      </c>
      <c r="DK7" s="38">
        <v>5.1100000000000003</v>
      </c>
      <c r="DL7" s="38">
        <v>7.63</v>
      </c>
      <c r="DM7" s="38">
        <v>10.15</v>
      </c>
      <c r="DN7" s="38" t="s">
        <v>102</v>
      </c>
      <c r="DO7" s="38">
        <v>21.09</v>
      </c>
      <c r="DP7" s="38">
        <v>21.16</v>
      </c>
      <c r="DQ7" s="38">
        <v>15.95</v>
      </c>
      <c r="DR7" s="38">
        <v>15.85</v>
      </c>
      <c r="DS7" s="38">
        <v>38.57</v>
      </c>
      <c r="DT7" s="38" t="s">
        <v>102</v>
      </c>
      <c r="DU7" s="38">
        <v>0</v>
      </c>
      <c r="DV7" s="38">
        <v>0</v>
      </c>
      <c r="DW7" s="38">
        <v>0</v>
      </c>
      <c r="DX7" s="38">
        <v>0</v>
      </c>
      <c r="DY7" s="38" t="s">
        <v>102</v>
      </c>
      <c r="DZ7" s="38">
        <v>0</v>
      </c>
      <c r="EA7" s="38">
        <v>0</v>
      </c>
      <c r="EB7" s="38">
        <v>0</v>
      </c>
      <c r="EC7" s="38">
        <v>0</v>
      </c>
      <c r="ED7" s="38">
        <v>5.9</v>
      </c>
      <c r="EE7" s="38" t="s">
        <v>102</v>
      </c>
      <c r="EF7" s="38">
        <v>0</v>
      </c>
      <c r="EG7" s="38">
        <v>0</v>
      </c>
      <c r="EH7" s="38">
        <v>0</v>
      </c>
      <c r="EI7" s="38">
        <v>0</v>
      </c>
      <c r="EJ7" s="38" t="s">
        <v>102</v>
      </c>
      <c r="EK7" s="38">
        <v>0.15</v>
      </c>
      <c r="EL7" s="38">
        <v>0.16</v>
      </c>
      <c r="EM7" s="38">
        <v>0.13</v>
      </c>
      <c r="EN7" s="38">
        <v>0.15</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2021-01-25T05:42:22Z</cp:lastPrinted>
  <dcterms:created xsi:type="dcterms:W3CDTF">2020-12-04T02:27:53Z</dcterms:created>
  <dcterms:modified xsi:type="dcterms:W3CDTF">2021-02-25T01:06:33Z</dcterms:modified>
  <cp:category/>
</cp:coreProperties>
</file>