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3_市町から回答\水道\17_菰野町○\"/>
    </mc:Choice>
  </mc:AlternateContent>
  <workbookProtection workbookAlgorithmName="SHA-512" workbookHashValue="qxTctBgEIGaD/nq0+h1wbspXcfyBp7GGxh2RnxbjvQm+WP5thx24Y1cuNbg5+VHFHWLmBHX4qlITv6ByoaftFg==" workbookSaltValue="qqUvJHzq3/D5GKMJHD/Bt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<sst xmlns="http://schemas.openxmlformats.org/spreadsheetml/2006/main" count="228" uniqueCount="115">
  <si>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</si>
  <si>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</si>
  <si>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</si>
  <si>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</si>
  <si>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</si>
  <si>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</si>
  <si>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</si>
  <si>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</si>
  <si>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</si>
  <si>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</si>
  <si>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</si>
  <si>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</si>
  <si>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</si>
  <si>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</si>
  <si>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</si>
  <si>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</si>
  <si>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</si>
  <si>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</si>
  <si>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</si>
  <si>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</si>
  <si>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</si>
  <si>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</si>
  <si>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</si>
  <si>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</si>
  <si>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</si>
  <si>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</si>
  <si>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</si>
  <si>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</si>
  <si>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</si>
  <si>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</si>
  <si>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</si>
  <si>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</si>
  <si>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</si>
  <si>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</si>
  <si>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</si>
  <si>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</si>
  <si>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</si>
  <si>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</si>
  <si>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</si>
  <si>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</si>
  <si>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</si>
  <si>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</si>
  <si>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</si>
  <si>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</si>
  <si>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</si>
  <si>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</si>
  <si>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</si>
  <si>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</si>
  <si>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</si>
  <si>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</si>
  <si>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</si>
  <si>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</si>
  <si>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</si>
  <si>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</si>
  <si>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</si>
  <si>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</si>
  <si>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</si>
  <si>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</si>
  <si>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</si>
  <si>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</si>
  <si>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</si>
  <si>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</si>
  <si>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</si>
  <si>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</si>
  <si>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</si>
  <si>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</si>
  <si>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</si>
  <si>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</si>
  <si>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</si>
  <si>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</si>
  <si>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</si>
  <si>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</si>
  <si>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</si>
  <si>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</si>
  <si>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</si>
  <si>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</si>
  <si>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</si>
  <si>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</si>
  <si>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</si>
  <si>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</si>
  <si>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</si>
  <si>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</si>
  <si>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</si>
  <si>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</si>
  <si>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</si>
  <si>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</si>
  <si>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</si>
  <si>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</si>
  <si>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</si>
  <si>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</si>
  <si>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</si>
  <si>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</si>
  <si>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</si>
  <si>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</si>
  <si>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</si>
  <si>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</si>
  <si>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</si>
  <si>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</si>
  <si>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</si>
  <si>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</si>
  <si>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</si>
  <si>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</si>
  <si>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</si>
  <si>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</si>
  <si>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</si>
  <si>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</si>
  <si>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</si>
  <si>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</si>
  <si>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</si>
  <si>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</si>
  <si>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</si>
  <si>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</si>
  <si>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有形固定資産償却率は50％を超えていることから、全体の保有資産において、半分以上に償却が進んでいると考えられるものの、資産別では、施設建物やそれらに係る設備に減価償却率が高く、全体的にも継続的に他団体平均値を上回っていることから、法定耐用年数に近い資産が多いことを示している。
②管路経年化率：平均値よりは低いものの、数値は徐々に上昇している。これは昭和50年代の拡張事業により布設した管路が、法定耐用年数を同時期に迎えたためである。
③管路更新率は昨年度と比較すると0.23％高く、他団体平均値以上の数値ではあるが、今後も法定耐用年数を超えた管路更新事業を推進していくことは重要と考える。</t>
    <rPh sb="25" eb="27">
      <t>ゼンタイ</t>
    </rPh>
    <rPh sb="28" eb="30">
      <t>ホユウ</t>
    </rPh>
    <rPh sb="39" eb="41">
      <t>イジョウ</t>
    </rPh>
    <rPh sb="51" eb="52">
      <t>カンガ</t>
    </rPh>
    <rPh sb="75" eb="76">
      <t>カカ</t>
    </rPh>
    <rPh sb="89" eb="92">
      <t>ゼンタイテキ</t>
    </rPh>
    <rPh sb="94" eb="97">
      <t>ケイゾクテキ</t>
    </rPh>
    <rPh sb="163" eb="165">
      <t>ジョジョ</t>
    </rPh>
    <rPh sb="166" eb="168">
      <t>ジョウショウ</t>
    </rPh>
    <rPh sb="205" eb="208">
      <t>ドウジキ</t>
    </rPh>
    <rPh sb="240" eb="241">
      <t>タカ</t>
    </rPh>
    <rPh sb="249" eb="251">
      <t>イジョウ</t>
    </rPh>
    <phoneticPr fontId="4"/>
  </si>
  <si>
    <t>　単年度の収支が黒字を示す経常収支比率は100％以上が続いており、短期的な債務に対する支払能力も有していると考えられる。また、安価な給水原価で既存施設の能力を効率的に利用し給水収益につなげており、効率性も発揮され、累積欠損金もないことから、経営に関しては概ね良好な状況と考えられるものの、有形固定資産減価償却率や管路経年化率から、今後水道設備や配水管の更新事業に必要な資金を確保していくことは重要課題であり、給水戸数も微増ではあるものの、節水機器の普及等で有収水量は減少傾向であり、給水収益の増収見込みは厳しいと予測される中、水道施設の維持管理等を行い、施設等の耐震化を図りながら健全な水道事業経営が維持できるよう、中長期的な事業計画と財政計画の策定を進める。
　</t>
    <rPh sb="107" eb="109">
      <t>ルイセキ</t>
    </rPh>
    <rPh sb="109" eb="111">
      <t>ケッソン</t>
    </rPh>
    <rPh sb="111" eb="112">
      <t>キン</t>
    </rPh>
    <rPh sb="135" eb="136">
      <t>カンガ</t>
    </rPh>
    <rPh sb="144" eb="150">
      <t>ユウケイコテイシサン</t>
    </rPh>
    <rPh sb="150" eb="152">
      <t>ゲンカ</t>
    </rPh>
    <rPh sb="152" eb="154">
      <t>ショウキャク</t>
    </rPh>
    <rPh sb="154" eb="155">
      <t>リツ</t>
    </rPh>
    <rPh sb="156" eb="158">
      <t>カンロ</t>
    </rPh>
    <rPh sb="158" eb="161">
      <t>ケイネンカ</t>
    </rPh>
    <rPh sb="161" eb="162">
      <t>リツ</t>
    </rPh>
    <rPh sb="165" eb="167">
      <t>コンゴ</t>
    </rPh>
    <rPh sb="167" eb="169">
      <t>スイドウ</t>
    </rPh>
    <rPh sb="169" eb="171">
      <t>セツビ</t>
    </rPh>
    <rPh sb="172" eb="175">
      <t>ハイスイカン</t>
    </rPh>
    <rPh sb="176" eb="178">
      <t>コウシン</t>
    </rPh>
    <rPh sb="178" eb="180">
      <t>ジギョウ</t>
    </rPh>
    <rPh sb="181" eb="183">
      <t>ヒツヨウ</t>
    </rPh>
    <rPh sb="184" eb="186">
      <t>シキン</t>
    </rPh>
    <rPh sb="187" eb="189">
      <t>カクホ</t>
    </rPh>
    <rPh sb="196" eb="198">
      <t>ジュウヨウ</t>
    </rPh>
    <rPh sb="198" eb="200">
      <t>カダイ</t>
    </rPh>
    <rPh sb="209" eb="211">
      <t>ビゾウ</t>
    </rPh>
    <rPh sb="256" eb="258">
      <t>ヨソク</t>
    </rPh>
    <rPh sb="261" eb="262">
      <t>ナカ</t>
    </rPh>
    <rPh sb="293" eb="295">
      <t>スイドウ</t>
    </rPh>
    <rPh sb="295" eb="297">
      <t>ジギョウ</t>
    </rPh>
    <phoneticPr fontId="4"/>
  </si>
  <si>
    <r>
      <rPr>
        <sz val="11"/>
        <rFont val="ＭＳ ゴシック"/>
        <family val="3"/>
        <charset val="128"/>
      </rPr>
      <t>①経常収支比率、⑤料金回収率：どちらも指標が100％を超えており、単年度収支は黒字、給水にかかる費用が給水収益で賄われていると考えられる。また、①の指標については、2年連続類似団体平均値を超えており、平成31年1月施行の料金改定が収益性の安定に繋がっていると考えられる。
③流動比率：380％を超え、短期債務の支払能力は高まり、類似団体平均値と比較しても乖離は解消さ</t>
    </r>
    <r>
      <rPr>
        <sz val="11"/>
        <color theme="1"/>
        <rFont val="ＭＳ ゴシック"/>
        <family val="3"/>
        <charset val="128"/>
      </rPr>
      <t>れているものの、今後予測される耐用年数を超えた保有資産及び管路の更新にかかる建設改良費の増加による将来的な流動資産の減少が懸念されることも含め、営業収益、流動負債の増加要因となる建設改良企業債等を注視していく必要がある。
④企業債残高対給水収益比率：給水収益に対する企業債残高は減少傾向であるものの、今後増加すると予測される施設老朽化等による更新費用を見据え、企業債残高を減らしつつ、新規借入れを行うことで財源確保に取り組む。
⑥給水原価：他団体と比べて低い数値となっており、給水にかかる費用が少なく抑えられている。
⑦施設利用率:平成29年度の簡易水道事業統合以降、安定的な既存施設の能力規模を維持していると考えられる。今後も効率的な利用に努める。
⑧有収率：有収率は類似団体平均を下回り、昨年度よりも数値が悪化した。しかしながら、漏水調査及び修繕工事を行い、引き続き配水量が収益に結び付くよう努める。</t>
    </r>
    <rPh sb="94" eb="95">
      <t>コ</t>
    </rPh>
    <rPh sb="119" eb="121">
      <t>アンテイ</t>
    </rPh>
    <rPh sb="122" eb="123">
      <t>ツナ</t>
    </rPh>
    <rPh sb="180" eb="182">
      <t>カイショウ</t>
    </rPh>
    <rPh sb="191" eb="193">
      <t>コンゴ</t>
    </rPh>
    <rPh sb="193" eb="195">
      <t>ヨソク</t>
    </rPh>
    <rPh sb="206" eb="208">
      <t>ホユウ</t>
    </rPh>
    <rPh sb="208" eb="210">
      <t>シサン</t>
    </rPh>
    <rPh sb="210" eb="211">
      <t>オヨ</t>
    </rPh>
    <rPh sb="212" eb="214">
      <t>カンロ</t>
    </rPh>
    <rPh sb="215" eb="217">
      <t>コウシン</t>
    </rPh>
    <rPh sb="227" eb="229">
      <t>ゾウカ</t>
    </rPh>
    <rPh sb="252" eb="253">
      <t>フク</t>
    </rPh>
    <rPh sb="272" eb="274">
      <t>ケンセツ</t>
    </rPh>
    <rPh sb="274" eb="276">
      <t>カイリョウ</t>
    </rPh>
    <rPh sb="276" eb="278">
      <t>キギョウ</t>
    </rPh>
    <rPh sb="281" eb="283">
      <t>チュウシ</t>
    </rPh>
    <rPh sb="449" eb="451">
      <t>ヘイセイ</t>
    </rPh>
    <rPh sb="453" eb="455">
      <t>ネンド</t>
    </rPh>
    <rPh sb="456" eb="458">
      <t>カンイ</t>
    </rPh>
    <rPh sb="458" eb="460">
      <t>スイドウ</t>
    </rPh>
    <rPh sb="460" eb="462">
      <t>ジギョウ</t>
    </rPh>
    <rPh sb="462" eb="464">
      <t>トウゴウ</t>
    </rPh>
    <rPh sb="464" eb="466">
      <t>イコウ</t>
    </rPh>
    <rPh sb="467" eb="470">
      <t>アンテイテキ</t>
    </rPh>
    <rPh sb="471" eb="473">
      <t>キゾン</t>
    </rPh>
    <rPh sb="473" eb="475">
      <t>シセツ</t>
    </rPh>
    <rPh sb="476" eb="478">
      <t>ノウリョク</t>
    </rPh>
    <rPh sb="478" eb="480">
      <t>キボ</t>
    </rPh>
    <rPh sb="481" eb="483">
      <t>イジ</t>
    </rPh>
    <rPh sb="488" eb="489">
      <t>カンガ</t>
    </rPh>
    <rPh sb="494" eb="496">
      <t>コンゴ</t>
    </rPh>
    <rPh sb="497" eb="500">
      <t>コウリツテキ</t>
    </rPh>
    <rPh sb="501" eb="503">
      <t>リヨウ</t>
    </rPh>
    <rPh sb="504" eb="505">
      <t>ツト</t>
    </rPh>
    <rPh sb="525" eb="527">
      <t>シタマワ</t>
    </rPh>
    <rPh sb="538" eb="540">
      <t>アッカ</t>
    </rPh>
    <rPh sb="550" eb="552">
      <t>ロウスイ</t>
    </rPh>
    <rPh sb="564" eb="565">
      <t>ヒ</t>
    </rPh>
    <rPh sb="566" eb="567">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</si>
</sst>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0.73</c:v>
                </c:pt>
                <c:pt idx="1">
                  <c:v>1.03</c:v>
                </c:pt>
                <c:pt idx="2">
                  <c:v>0.92</c:v>
                </c:pt>
                <c:pt idx="3">
                  <c:v>0.42</c:v>
                </c:pt>
                <c:pt idx="4">
                  <c:v>0.65</c:v>
                </c:pt>
              </c:numCache>
            </c:numRef>
          </c:val>
          <c:extLst>
            <c:ext xmlns:c16="http://schemas.microsoft.com/office/drawing/2014/chart" uri="{C3380CC4-5D6E-409C-BE32-E72D297353CC}">
              <c16:uniqueId val="{00000000-9E87-4AB3-B732-F5447370A01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9E87-4AB3-B732-F5447370A01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58.3</c:v>
                </c:pt>
                <c:pt idx="1">
                  <c:v>60.05</c:v>
                </c:pt>
                <c:pt idx="2">
                  <c:v>71.16</c:v>
                </c:pt>
                <c:pt idx="3">
                  <c:v>70.650000000000006</c:v>
                </c:pt>
                <c:pt idx="4">
                  <c:v>70.39</c:v>
                </c:pt>
              </c:numCache>
            </c:numRef>
          </c:val>
          <c:extLst>
            <c:ext xmlns:c16="http://schemas.microsoft.com/office/drawing/2014/chart" uri="{C3380CC4-5D6E-409C-BE32-E72D297353CC}">
              <c16:uniqueId val="{00000000-7403-471D-9592-B3A0F056424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7403-471D-9592-B3A0F056424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86.09</c:v>
                </c:pt>
                <c:pt idx="1">
                  <c:v>84.48</c:v>
                </c:pt>
                <c:pt idx="2">
                  <c:v>85.63</c:v>
                </c:pt>
                <c:pt idx="3">
                  <c:v>85.73</c:v>
                </c:pt>
                <c:pt idx="4">
                  <c:v>83.68</c:v>
                </c:pt>
              </c:numCache>
            </c:numRef>
          </c:val>
          <c:extLst>
            <c:ext xmlns:c16="http://schemas.microsoft.com/office/drawing/2014/chart" uri="{C3380CC4-5D6E-409C-BE32-E72D297353CC}">
              <c16:uniqueId val="{00000000-2582-463D-83ED-D50C67F7E14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2582-463D-83ED-D50C67F7E14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111.84</c:v>
                </c:pt>
                <c:pt idx="1">
                  <c:v>110.67</c:v>
                </c:pt>
                <c:pt idx="2">
                  <c:v>110.04</c:v>
                </c:pt>
                <c:pt idx="3">
                  <c:v>110.93</c:v>
                </c:pt>
                <c:pt idx="4">
                  <c:v>121.54</c:v>
                </c:pt>
              </c:numCache>
            </c:numRef>
          </c:val>
          <c:extLst>
            <c:ext xmlns:c16="http://schemas.microsoft.com/office/drawing/2014/chart" uri="{C3380CC4-5D6E-409C-BE32-E72D297353CC}">
              <c16:uniqueId val="{00000000-AF33-41BB-B902-4E69D70C787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AF33-41BB-B902-4E69D70C787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50.21</c:v>
                </c:pt>
                <c:pt idx="1">
                  <c:v>50.55</c:v>
                </c:pt>
                <c:pt idx="2">
                  <c:v>49.56</c:v>
                </c:pt>
                <c:pt idx="3">
                  <c:v>50.66</c:v>
                </c:pt>
                <c:pt idx="4">
                  <c:v>51.3</c:v>
                </c:pt>
              </c:numCache>
            </c:numRef>
          </c:val>
          <c:extLst>
            <c:ext xmlns:c16="http://schemas.microsoft.com/office/drawing/2014/chart" uri="{C3380CC4-5D6E-409C-BE32-E72D297353CC}">
              <c16:uniqueId val="{00000000-5ABE-42EB-9838-3ADA2DA0030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5ABE-42EB-9838-3ADA2DA0030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2.63</c:v>
                </c:pt>
                <c:pt idx="1">
                  <c:v>8.36</c:v>
                </c:pt>
                <c:pt idx="2">
                  <c:v>9.14</c:v>
                </c:pt>
                <c:pt idx="3">
                  <c:v>11.42</c:v>
                </c:pt>
                <c:pt idx="4">
                  <c:v>12.7</c:v>
                </c:pt>
              </c:numCache>
            </c:numRef>
          </c:val>
          <c:extLst>
            <c:ext xmlns:c16="http://schemas.microsoft.com/office/drawing/2014/chart" uri="{C3380CC4-5D6E-409C-BE32-E72D297353CC}">
              <c16:uniqueId val="{00000000-8501-455F-B76B-43B6B2C5BDC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8501-455F-B76B-43B6B2C5BDC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D0-4A5C-A98F-DD8AA25CB80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A0D0-4A5C-A98F-DD8AA25CB80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355.51</c:v>
                </c:pt>
                <c:pt idx="1">
                  <c:v>467.67</c:v>
                </c:pt>
                <c:pt idx="2">
                  <c:v>244.17</c:v>
                </c:pt>
                <c:pt idx="3">
                  <c:v>300.51</c:v>
                </c:pt>
                <c:pt idx="4">
                  <c:v>388.51</c:v>
                </c:pt>
              </c:numCache>
            </c:numRef>
          </c:val>
          <c:extLst>
            <c:ext xmlns:c16="http://schemas.microsoft.com/office/drawing/2014/chart" uri="{C3380CC4-5D6E-409C-BE32-E72D297353CC}">
              <c16:uniqueId val="{00000000-DEED-4527-AFEE-6C3DFF708C5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DEED-4527-AFEE-6C3DFF708C5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131.30000000000001</c:v>
                </c:pt>
                <c:pt idx="1">
                  <c:v>126.87</c:v>
                </c:pt>
                <c:pt idx="2">
                  <c:v>125.1</c:v>
                </c:pt>
                <c:pt idx="3">
                  <c:v>105.4</c:v>
                </c:pt>
                <c:pt idx="4">
                  <c:v>88.27</c:v>
                </c:pt>
              </c:numCache>
            </c:numRef>
          </c:val>
          <c:extLst>
            <c:ext xmlns:c16="http://schemas.microsoft.com/office/drawing/2014/chart" uri="{C3380CC4-5D6E-409C-BE32-E72D297353CC}">
              <c16:uniqueId val="{00000000-DABE-4E31-8256-0428E28A522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DABE-4E31-8256-0428E28A522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110.15</c:v>
                </c:pt>
                <c:pt idx="1">
                  <c:v>106.05</c:v>
                </c:pt>
                <c:pt idx="2">
                  <c:v>106.5</c:v>
                </c:pt>
                <c:pt idx="3">
                  <c:v>108.44</c:v>
                </c:pt>
                <c:pt idx="4">
                  <c:v>121.24</c:v>
                </c:pt>
              </c:numCache>
            </c:numRef>
          </c:val>
          <c:extLst>
            <c:ext xmlns:c16="http://schemas.microsoft.com/office/drawing/2014/chart" uri="{C3380CC4-5D6E-409C-BE32-E72D297353CC}">
              <c16:uniqueId val="{00000000-E265-4C25-A3E6-1F43C4F2ACD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E265-4C25-A3E6-1F43C4F2ACD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126.76</c:v>
                </c:pt>
                <c:pt idx="1">
                  <c:v>124.33</c:v>
                </c:pt>
                <c:pt idx="2">
                  <c:v>123.86</c:v>
                </c:pt>
                <c:pt idx="3">
                  <c:v>122.96</c:v>
                </c:pt>
                <c:pt idx="4">
                  <c:v>127.63</c:v>
                </c:pt>
              </c:numCache>
            </c:numRef>
          </c:val>
          <c:extLst>
            <c:ext xmlns:c16="http://schemas.microsoft.com/office/drawing/2014/chart" uri="{C3380CC4-5D6E-409C-BE32-E72D297353CC}">
              <c16:uniqueId val="{00000000-FEA9-41CE-AD36-F4BECBF8DB8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FEA9-41CE-AD36-F4BECBF8DB8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菰野町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41697</v>
      </c>
      <c r="AM8" s="71"/>
      <c r="AN8" s="71"/>
      <c r="AO8" s="71"/>
      <c r="AP8" s="71"/>
      <c r="AQ8" s="71"/>
      <c r="AR8" s="71"/>
      <c r="AS8" s="71"/>
      <c r="AT8" s="67">
        <f>データ!$S$6</f>
        <v>107.01</v>
      </c>
      <c r="AU8" s="68"/>
      <c r="AV8" s="68"/>
      <c r="AW8" s="68"/>
      <c r="AX8" s="68"/>
      <c r="AY8" s="68"/>
      <c r="AZ8" s="68"/>
      <c r="BA8" s="68"/>
      <c r="BB8" s="70">
        <f>データ!$T$6</f>
        <v>389.66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88.53</v>
      </c>
      <c r="J10" s="68"/>
      <c r="K10" s="68"/>
      <c r="L10" s="68"/>
      <c r="M10" s="68"/>
      <c r="N10" s="68"/>
      <c r="O10" s="69"/>
      <c r="P10" s="70">
        <f>データ!$P$6</f>
        <v>99.62</v>
      </c>
      <c r="Q10" s="70"/>
      <c r="R10" s="70"/>
      <c r="S10" s="70"/>
      <c r="T10" s="70"/>
      <c r="U10" s="70"/>
      <c r="V10" s="70"/>
      <c r="W10" s="71">
        <f>データ!$Q$6</f>
        <v>2882</v>
      </c>
      <c r="X10" s="71"/>
      <c r="Y10" s="71"/>
      <c r="Z10" s="71"/>
      <c r="AA10" s="71"/>
      <c r="AB10" s="71"/>
      <c r="AC10" s="71"/>
      <c r="AD10" s="2"/>
      <c r="AE10" s="2"/>
      <c r="AF10" s="2"/>
      <c r="AG10" s="2"/>
      <c r="AH10" s="4"/>
      <c r="AI10" s="4"/>
      <c r="AJ10" s="4"/>
      <c r="AK10" s="4"/>
      <c r="AL10" s="71">
        <f>データ!$U$6</f>
        <v>41450</v>
      </c>
      <c r="AM10" s="71"/>
      <c r="AN10" s="71"/>
      <c r="AO10" s="71"/>
      <c r="AP10" s="71"/>
      <c r="AQ10" s="71"/>
      <c r="AR10" s="71"/>
      <c r="AS10" s="71"/>
      <c r="AT10" s="67">
        <f>データ!$V$6</f>
        <v>47.06</v>
      </c>
      <c r="AU10" s="68"/>
      <c r="AV10" s="68"/>
      <c r="AW10" s="68"/>
      <c r="AX10" s="68"/>
      <c r="AY10" s="68"/>
      <c r="AZ10" s="68"/>
      <c r="BA10" s="68"/>
      <c r="BB10" s="70">
        <f>データ!$W$6</f>
        <v>880.79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114</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eDUt/vRRq52h57QQokcMtX7ZfX40sNLmHpgrLAajQFfBV1zhFQ7Ca2oiuAO40jOyYOTWyOHVHZNmflDy0hm+qQ==" saltValue="2zPF8uZ0vmZ0nOYrZ93uZ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243418</v>
      </c>
      <c r="D6" s="34">
        <f t="shared" si="3"/>
        <v>46</v>
      </c>
      <c r="E6" s="34">
        <f t="shared" si="3"/>
        <v>1</v>
      </c>
      <c r="F6" s="34">
        <f t="shared" si="3"/>
        <v>0</v>
      </c>
      <c r="G6" s="34">
        <f t="shared" si="3"/>
        <v>1</v>
      </c>
      <c r="H6" s="34" t="str">
        <f t="shared" si="3"/>
        <v>三重県　菰野町</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88.53</v>
      </c>
      <c r="P6" s="35">
        <f t="shared" si="3"/>
        <v>99.62</v>
      </c>
      <c r="Q6" s="35">
        <f t="shared" si="3"/>
        <v>2882</v>
      </c>
      <c r="R6" s="35">
        <f t="shared" si="3"/>
        <v>41697</v>
      </c>
      <c r="S6" s="35">
        <f t="shared" si="3"/>
        <v>107.01</v>
      </c>
      <c r="T6" s="35">
        <f t="shared" si="3"/>
        <v>389.66</v>
      </c>
      <c r="U6" s="35">
        <f t="shared" si="3"/>
        <v>41450</v>
      </c>
      <c r="V6" s="35">
        <f t="shared" si="3"/>
        <v>47.06</v>
      </c>
      <c r="W6" s="35">
        <f t="shared" si="3"/>
        <v>880.79</v>
      </c>
      <c r="X6" s="36">
        <f>IF(X7="",NA(),X7)</f>
        <v>111.84</v>
      </c>
      <c r="Y6" s="36">
        <f t="shared" ref="Y6:AG6" si="4">IF(Y7="",NA(),Y7)</f>
        <v>110.67</v>
      </c>
      <c r="Z6" s="36">
        <f t="shared" si="4"/>
        <v>110.04</v>
      </c>
      <c r="AA6" s="36">
        <f t="shared" si="4"/>
        <v>110.93</v>
      </c>
      <c r="AB6" s="36">
        <f t="shared" si="4"/>
        <v>121.54</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355.51</v>
      </c>
      <c r="AU6" s="36">
        <f t="shared" ref="AU6:BC6" si="6">IF(AU7="",NA(),AU7)</f>
        <v>467.67</v>
      </c>
      <c r="AV6" s="36">
        <f t="shared" si="6"/>
        <v>244.17</v>
      </c>
      <c r="AW6" s="36">
        <f t="shared" si="6"/>
        <v>300.51</v>
      </c>
      <c r="AX6" s="36">
        <f t="shared" si="6"/>
        <v>388.51</v>
      </c>
      <c r="AY6" s="36">
        <f t="shared" si="6"/>
        <v>371.31</v>
      </c>
      <c r="AZ6" s="36">
        <f t="shared" si="6"/>
        <v>377.63</v>
      </c>
      <c r="BA6" s="36">
        <f t="shared" si="6"/>
        <v>357.34</v>
      </c>
      <c r="BB6" s="36">
        <f t="shared" si="6"/>
        <v>366.03</v>
      </c>
      <c r="BC6" s="36">
        <f t="shared" si="6"/>
        <v>365.18</v>
      </c>
      <c r="BD6" s="35" t="str">
        <f>IF(BD7="","",IF(BD7="-","【-】","【"&amp;SUBSTITUTE(TEXT(BD7,"#,##0.00"),"-","△")&amp;"】"))</f>
        <v>【264.97】</v>
      </c>
      <c r="BE6" s="36">
        <f>IF(BE7="",NA(),BE7)</f>
        <v>131.30000000000001</v>
      </c>
      <c r="BF6" s="36">
        <f t="shared" ref="BF6:BN6" si="7">IF(BF7="",NA(),BF7)</f>
        <v>126.87</v>
      </c>
      <c r="BG6" s="36">
        <f t="shared" si="7"/>
        <v>125.1</v>
      </c>
      <c r="BH6" s="36">
        <f t="shared" si="7"/>
        <v>105.4</v>
      </c>
      <c r="BI6" s="36">
        <f t="shared" si="7"/>
        <v>88.27</v>
      </c>
      <c r="BJ6" s="36">
        <f t="shared" si="7"/>
        <v>373.09</v>
      </c>
      <c r="BK6" s="36">
        <f t="shared" si="7"/>
        <v>364.71</v>
      </c>
      <c r="BL6" s="36">
        <f t="shared" si="7"/>
        <v>373.69</v>
      </c>
      <c r="BM6" s="36">
        <f t="shared" si="7"/>
        <v>370.12</v>
      </c>
      <c r="BN6" s="36">
        <f t="shared" si="7"/>
        <v>371.65</v>
      </c>
      <c r="BO6" s="35" t="str">
        <f>IF(BO7="","",IF(BO7="-","【-】","【"&amp;SUBSTITUTE(TEXT(BO7,"#,##0.00"),"-","△")&amp;"】"))</f>
        <v>【266.61】</v>
      </c>
      <c r="BP6" s="36">
        <f>IF(BP7="",NA(),BP7)</f>
        <v>110.15</v>
      </c>
      <c r="BQ6" s="36">
        <f t="shared" ref="BQ6:BY6" si="8">IF(BQ7="",NA(),BQ7)</f>
        <v>106.05</v>
      </c>
      <c r="BR6" s="36">
        <f t="shared" si="8"/>
        <v>106.5</v>
      </c>
      <c r="BS6" s="36">
        <f t="shared" si="8"/>
        <v>108.44</v>
      </c>
      <c r="BT6" s="36">
        <f t="shared" si="8"/>
        <v>121.24</v>
      </c>
      <c r="BU6" s="36">
        <f t="shared" si="8"/>
        <v>99.99</v>
      </c>
      <c r="BV6" s="36">
        <f t="shared" si="8"/>
        <v>100.65</v>
      </c>
      <c r="BW6" s="36">
        <f t="shared" si="8"/>
        <v>99.87</v>
      </c>
      <c r="BX6" s="36">
        <f t="shared" si="8"/>
        <v>100.42</v>
      </c>
      <c r="BY6" s="36">
        <f t="shared" si="8"/>
        <v>98.77</v>
      </c>
      <c r="BZ6" s="35" t="str">
        <f>IF(BZ7="","",IF(BZ7="-","【-】","【"&amp;SUBSTITUTE(TEXT(BZ7,"#,##0.00"),"-","△")&amp;"】"))</f>
        <v>【103.24】</v>
      </c>
      <c r="CA6" s="36">
        <f>IF(CA7="",NA(),CA7)</f>
        <v>126.76</v>
      </c>
      <c r="CB6" s="36">
        <f t="shared" ref="CB6:CJ6" si="9">IF(CB7="",NA(),CB7)</f>
        <v>124.33</v>
      </c>
      <c r="CC6" s="36">
        <f t="shared" si="9"/>
        <v>123.86</v>
      </c>
      <c r="CD6" s="36">
        <f t="shared" si="9"/>
        <v>122.96</v>
      </c>
      <c r="CE6" s="36">
        <f t="shared" si="9"/>
        <v>127.63</v>
      </c>
      <c r="CF6" s="36">
        <f t="shared" si="9"/>
        <v>171.15</v>
      </c>
      <c r="CG6" s="36">
        <f t="shared" si="9"/>
        <v>170.19</v>
      </c>
      <c r="CH6" s="36">
        <f t="shared" si="9"/>
        <v>171.81</v>
      </c>
      <c r="CI6" s="36">
        <f t="shared" si="9"/>
        <v>171.67</v>
      </c>
      <c r="CJ6" s="36">
        <f t="shared" si="9"/>
        <v>173.67</v>
      </c>
      <c r="CK6" s="35" t="str">
        <f>IF(CK7="","",IF(CK7="-","【-】","【"&amp;SUBSTITUTE(TEXT(CK7,"#,##0.00"),"-","△")&amp;"】"))</f>
        <v>【168.38】</v>
      </c>
      <c r="CL6" s="36">
        <f>IF(CL7="",NA(),CL7)</f>
        <v>58.3</v>
      </c>
      <c r="CM6" s="36">
        <f t="shared" ref="CM6:CU6" si="10">IF(CM7="",NA(),CM7)</f>
        <v>60.05</v>
      </c>
      <c r="CN6" s="36">
        <f t="shared" si="10"/>
        <v>71.16</v>
      </c>
      <c r="CO6" s="36">
        <f t="shared" si="10"/>
        <v>70.650000000000006</v>
      </c>
      <c r="CP6" s="36">
        <f t="shared" si="10"/>
        <v>70.39</v>
      </c>
      <c r="CQ6" s="36">
        <f t="shared" si="10"/>
        <v>58.53</v>
      </c>
      <c r="CR6" s="36">
        <f t="shared" si="10"/>
        <v>59.01</v>
      </c>
      <c r="CS6" s="36">
        <f t="shared" si="10"/>
        <v>60.03</v>
      </c>
      <c r="CT6" s="36">
        <f t="shared" si="10"/>
        <v>59.74</v>
      </c>
      <c r="CU6" s="36">
        <f t="shared" si="10"/>
        <v>59.67</v>
      </c>
      <c r="CV6" s="35" t="str">
        <f>IF(CV7="","",IF(CV7="-","【-】","【"&amp;SUBSTITUTE(TEXT(CV7,"#,##0.00"),"-","△")&amp;"】"))</f>
        <v>【60.00】</v>
      </c>
      <c r="CW6" s="36">
        <f>IF(CW7="",NA(),CW7)</f>
        <v>86.09</v>
      </c>
      <c r="CX6" s="36">
        <f t="shared" ref="CX6:DF6" si="11">IF(CX7="",NA(),CX7)</f>
        <v>84.48</v>
      </c>
      <c r="CY6" s="36">
        <f t="shared" si="11"/>
        <v>85.63</v>
      </c>
      <c r="CZ6" s="36">
        <f t="shared" si="11"/>
        <v>85.73</v>
      </c>
      <c r="DA6" s="36">
        <f t="shared" si="11"/>
        <v>83.68</v>
      </c>
      <c r="DB6" s="36">
        <f t="shared" si="11"/>
        <v>85.26</v>
      </c>
      <c r="DC6" s="36">
        <f t="shared" si="11"/>
        <v>85.37</v>
      </c>
      <c r="DD6" s="36">
        <f t="shared" si="11"/>
        <v>84.81</v>
      </c>
      <c r="DE6" s="36">
        <f t="shared" si="11"/>
        <v>84.8</v>
      </c>
      <c r="DF6" s="36">
        <f t="shared" si="11"/>
        <v>84.6</v>
      </c>
      <c r="DG6" s="35" t="str">
        <f>IF(DG7="","",IF(DG7="-","【-】","【"&amp;SUBSTITUTE(TEXT(DG7,"#,##0.00"),"-","△")&amp;"】"))</f>
        <v>【89.80】</v>
      </c>
      <c r="DH6" s="36">
        <f>IF(DH7="",NA(),DH7)</f>
        <v>50.21</v>
      </c>
      <c r="DI6" s="36">
        <f t="shared" ref="DI6:DQ6" si="12">IF(DI7="",NA(),DI7)</f>
        <v>50.55</v>
      </c>
      <c r="DJ6" s="36">
        <f t="shared" si="12"/>
        <v>49.56</v>
      </c>
      <c r="DK6" s="36">
        <f t="shared" si="12"/>
        <v>50.66</v>
      </c>
      <c r="DL6" s="36">
        <f t="shared" si="12"/>
        <v>51.3</v>
      </c>
      <c r="DM6" s="36">
        <f t="shared" si="12"/>
        <v>45.75</v>
      </c>
      <c r="DN6" s="36">
        <f t="shared" si="12"/>
        <v>46.9</v>
      </c>
      <c r="DO6" s="36">
        <f t="shared" si="12"/>
        <v>47.28</v>
      </c>
      <c r="DP6" s="36">
        <f t="shared" si="12"/>
        <v>47.66</v>
      </c>
      <c r="DQ6" s="36">
        <f t="shared" si="12"/>
        <v>48.17</v>
      </c>
      <c r="DR6" s="35" t="str">
        <f>IF(DR7="","",IF(DR7="-","【-】","【"&amp;SUBSTITUTE(TEXT(DR7,"#,##0.00"),"-","△")&amp;"】"))</f>
        <v>【49.59】</v>
      </c>
      <c r="DS6" s="36">
        <f>IF(DS7="",NA(),DS7)</f>
        <v>2.63</v>
      </c>
      <c r="DT6" s="36">
        <f t="shared" ref="DT6:EB6" si="13">IF(DT7="",NA(),DT7)</f>
        <v>8.36</v>
      </c>
      <c r="DU6" s="36">
        <f t="shared" si="13"/>
        <v>9.14</v>
      </c>
      <c r="DV6" s="36">
        <f t="shared" si="13"/>
        <v>11.42</v>
      </c>
      <c r="DW6" s="36">
        <f t="shared" si="13"/>
        <v>12.7</v>
      </c>
      <c r="DX6" s="36">
        <f t="shared" si="13"/>
        <v>10.54</v>
      </c>
      <c r="DY6" s="36">
        <f t="shared" si="13"/>
        <v>12.03</v>
      </c>
      <c r="DZ6" s="36">
        <f t="shared" si="13"/>
        <v>12.19</v>
      </c>
      <c r="EA6" s="36">
        <f t="shared" si="13"/>
        <v>15.1</v>
      </c>
      <c r="EB6" s="36">
        <f t="shared" si="13"/>
        <v>17.12</v>
      </c>
      <c r="EC6" s="35" t="str">
        <f>IF(EC7="","",IF(EC7="-","【-】","【"&amp;SUBSTITUTE(TEXT(EC7,"#,##0.00"),"-","△")&amp;"】"))</f>
        <v>【19.44】</v>
      </c>
      <c r="ED6" s="36">
        <f>IF(ED7="",NA(),ED7)</f>
        <v>0.73</v>
      </c>
      <c r="EE6" s="36">
        <f t="shared" ref="EE6:EM6" si="14">IF(EE7="",NA(),EE7)</f>
        <v>1.03</v>
      </c>
      <c r="EF6" s="36">
        <f t="shared" si="14"/>
        <v>0.92</v>
      </c>
      <c r="EG6" s="36">
        <f t="shared" si="14"/>
        <v>0.42</v>
      </c>
      <c r="EH6" s="36">
        <f t="shared" si="14"/>
        <v>0.65</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243418</v>
      </c>
      <c r="D7" s="38">
        <v>46</v>
      </c>
      <c r="E7" s="38">
        <v>1</v>
      </c>
      <c r="F7" s="38">
        <v>0</v>
      </c>
      <c r="G7" s="38">
        <v>1</v>
      </c>
      <c r="H7" s="38" t="s">
        <v>93</v>
      </c>
      <c r="I7" s="38" t="s">
        <v>94</v>
      </c>
      <c r="J7" s="38" t="s">
        <v>95</v>
      </c>
      <c r="K7" s="38" t="s">
        <v>96</v>
      </c>
      <c r="L7" s="38" t="s">
        <v>97</v>
      </c>
      <c r="M7" s="38" t="s">
        <v>98</v>
      </c>
      <c r="N7" s="39" t="s">
        <v>99</v>
      </c>
      <c r="O7" s="39">
        <v>88.53</v>
      </c>
      <c r="P7" s="39">
        <v>99.62</v>
      </c>
      <c r="Q7" s="39">
        <v>2882</v>
      </c>
      <c r="R7" s="39">
        <v>41697</v>
      </c>
      <c r="S7" s="39">
        <v>107.01</v>
      </c>
      <c r="T7" s="39">
        <v>389.66</v>
      </c>
      <c r="U7" s="39">
        <v>41450</v>
      </c>
      <c r="V7" s="39">
        <v>47.06</v>
      </c>
      <c r="W7" s="39">
        <v>880.79</v>
      </c>
      <c r="X7" s="39">
        <v>111.84</v>
      </c>
      <c r="Y7" s="39">
        <v>110.67</v>
      </c>
      <c r="Z7" s="39">
        <v>110.04</v>
      </c>
      <c r="AA7" s="39">
        <v>110.93</v>
      </c>
      <c r="AB7" s="39">
        <v>121.54</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355.51</v>
      </c>
      <c r="AU7" s="39">
        <v>467.67</v>
      </c>
      <c r="AV7" s="39">
        <v>244.17</v>
      </c>
      <c r="AW7" s="39">
        <v>300.51</v>
      </c>
      <c r="AX7" s="39">
        <v>388.51</v>
      </c>
      <c r="AY7" s="39">
        <v>371.31</v>
      </c>
      <c r="AZ7" s="39">
        <v>377.63</v>
      </c>
      <c r="BA7" s="39">
        <v>357.34</v>
      </c>
      <c r="BB7" s="39">
        <v>366.03</v>
      </c>
      <c r="BC7" s="39">
        <v>365.18</v>
      </c>
      <c r="BD7" s="39">
        <v>264.97000000000003</v>
      </c>
      <c r="BE7" s="39">
        <v>131.30000000000001</v>
      </c>
      <c r="BF7" s="39">
        <v>126.87</v>
      </c>
      <c r="BG7" s="39">
        <v>125.1</v>
      </c>
      <c r="BH7" s="39">
        <v>105.4</v>
      </c>
      <c r="BI7" s="39">
        <v>88.27</v>
      </c>
      <c r="BJ7" s="39">
        <v>373.09</v>
      </c>
      <c r="BK7" s="39">
        <v>364.71</v>
      </c>
      <c r="BL7" s="39">
        <v>373.69</v>
      </c>
      <c r="BM7" s="39">
        <v>370.12</v>
      </c>
      <c r="BN7" s="39">
        <v>371.65</v>
      </c>
      <c r="BO7" s="39">
        <v>266.61</v>
      </c>
      <c r="BP7" s="39">
        <v>110.15</v>
      </c>
      <c r="BQ7" s="39">
        <v>106.05</v>
      </c>
      <c r="BR7" s="39">
        <v>106.5</v>
      </c>
      <c r="BS7" s="39">
        <v>108.44</v>
      </c>
      <c r="BT7" s="39">
        <v>121.24</v>
      </c>
      <c r="BU7" s="39">
        <v>99.99</v>
      </c>
      <c r="BV7" s="39">
        <v>100.65</v>
      </c>
      <c r="BW7" s="39">
        <v>99.87</v>
      </c>
      <c r="BX7" s="39">
        <v>100.42</v>
      </c>
      <c r="BY7" s="39">
        <v>98.77</v>
      </c>
      <c r="BZ7" s="39">
        <v>103.24</v>
      </c>
      <c r="CA7" s="39">
        <v>126.76</v>
      </c>
      <c r="CB7" s="39">
        <v>124.33</v>
      </c>
      <c r="CC7" s="39">
        <v>123.86</v>
      </c>
      <c r="CD7" s="39">
        <v>122.96</v>
      </c>
      <c r="CE7" s="39">
        <v>127.63</v>
      </c>
      <c r="CF7" s="39">
        <v>171.15</v>
      </c>
      <c r="CG7" s="39">
        <v>170.19</v>
      </c>
      <c r="CH7" s="39">
        <v>171.81</v>
      </c>
      <c r="CI7" s="39">
        <v>171.67</v>
      </c>
      <c r="CJ7" s="39">
        <v>173.67</v>
      </c>
      <c r="CK7" s="39">
        <v>168.38</v>
      </c>
      <c r="CL7" s="39">
        <v>58.3</v>
      </c>
      <c r="CM7" s="39">
        <v>60.05</v>
      </c>
      <c r="CN7" s="39">
        <v>71.16</v>
      </c>
      <c r="CO7" s="39">
        <v>70.650000000000006</v>
      </c>
      <c r="CP7" s="39">
        <v>70.39</v>
      </c>
      <c r="CQ7" s="39">
        <v>58.53</v>
      </c>
      <c r="CR7" s="39">
        <v>59.01</v>
      </c>
      <c r="CS7" s="39">
        <v>60.03</v>
      </c>
      <c r="CT7" s="39">
        <v>59.74</v>
      </c>
      <c r="CU7" s="39">
        <v>59.67</v>
      </c>
      <c r="CV7" s="39">
        <v>60</v>
      </c>
      <c r="CW7" s="39">
        <v>86.09</v>
      </c>
      <c r="CX7" s="39">
        <v>84.48</v>
      </c>
      <c r="CY7" s="39">
        <v>85.63</v>
      </c>
      <c r="CZ7" s="39">
        <v>85.73</v>
      </c>
      <c r="DA7" s="39">
        <v>83.68</v>
      </c>
      <c r="DB7" s="39">
        <v>85.26</v>
      </c>
      <c r="DC7" s="39">
        <v>85.37</v>
      </c>
      <c r="DD7" s="39">
        <v>84.81</v>
      </c>
      <c r="DE7" s="39">
        <v>84.8</v>
      </c>
      <c r="DF7" s="39">
        <v>84.6</v>
      </c>
      <c r="DG7" s="39">
        <v>89.8</v>
      </c>
      <c r="DH7" s="39">
        <v>50.21</v>
      </c>
      <c r="DI7" s="39">
        <v>50.55</v>
      </c>
      <c r="DJ7" s="39">
        <v>49.56</v>
      </c>
      <c r="DK7" s="39">
        <v>50.66</v>
      </c>
      <c r="DL7" s="39">
        <v>51.3</v>
      </c>
      <c r="DM7" s="39">
        <v>45.75</v>
      </c>
      <c r="DN7" s="39">
        <v>46.9</v>
      </c>
      <c r="DO7" s="39">
        <v>47.28</v>
      </c>
      <c r="DP7" s="39">
        <v>47.66</v>
      </c>
      <c r="DQ7" s="39">
        <v>48.17</v>
      </c>
      <c r="DR7" s="39">
        <v>49.59</v>
      </c>
      <c r="DS7" s="39">
        <v>2.63</v>
      </c>
      <c r="DT7" s="39">
        <v>8.36</v>
      </c>
      <c r="DU7" s="39">
        <v>9.14</v>
      </c>
      <c r="DV7" s="39">
        <v>11.42</v>
      </c>
      <c r="DW7" s="39">
        <v>12.7</v>
      </c>
      <c r="DX7" s="39">
        <v>10.54</v>
      </c>
      <c r="DY7" s="39">
        <v>12.03</v>
      </c>
      <c r="DZ7" s="39">
        <v>12.19</v>
      </c>
      <c r="EA7" s="39">
        <v>15.1</v>
      </c>
      <c r="EB7" s="39">
        <v>17.12</v>
      </c>
      <c r="EC7" s="39">
        <v>19.440000000000001</v>
      </c>
      <c r="ED7" s="39">
        <v>0.73</v>
      </c>
      <c r="EE7" s="39">
        <v>1.03</v>
      </c>
      <c r="EF7" s="39">
        <v>0.92</v>
      </c>
      <c r="EG7" s="39">
        <v>0.42</v>
      </c>
      <c r="EH7" s="39">
        <v>0.65</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2021-02-05T05:25:42Z</cp:lastPrinted>
  <dcterms:created xsi:type="dcterms:W3CDTF">2020-12-04T02:10:34Z</dcterms:created>
  <dcterms:modified xsi:type="dcterms:W3CDTF">2021-02-05T05:25:44Z</dcterms:modified>
  <cp:category/>
</cp:coreProperties>
</file>