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10.126.10.244\12水道課\06下水道係\個人情報\県（下水道室、市町行財政室）\政策部市町行財政室\経営比較分析表\R2(R1)\"/>
    </mc:Choice>
  </mc:AlternateContent>
  <xr:revisionPtr revIDLastSave="0" documentId="13_ncr:1_{F4B1DCFD-A6B1-4B70-915C-6D7240CD2ABD}" xr6:coauthVersionLast="44" xr6:coauthVersionMax="44" xr10:uidLastSave="{00000000-0000-0000-0000-000000000000}"/>
  <workbookProtection workbookAlgorithmName="SHA-512" workbookHashValue="ZbynypbyqZCOa8voubC9zRnjUuTS2Fk29eCcIpRcNRkc4IalT3CfuWPJfUyD4+XLMBHC2c6z2lJ17/xiFaJSww==" workbookSaltValue="53vmVjZ2xI9lT/pdAxy2yw=="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E86" i="4"/>
  <c r="AL10" i="4"/>
  <c r="AL8" i="4"/>
  <c r="P8"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<sst xmlns="http://schemas.openxmlformats.org/spreadsheetml/2006/main" count="236" uniqueCount="121">
  <si>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</si>
  <si>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</si>
  <si>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</si>
  <si>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</si>
  <si>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</si>
  <si>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</si>
  <si>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</si>
  <si>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</si>
  <si>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</si>
  <si>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</si>
  <si>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</si>
  <si>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</si>
  <si>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</si>
  <si>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</si>
  <si>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</si>
  <si>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</si>
  <si>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</si>
  <si>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</si>
  <si>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</si>
  <si>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</si>
  <si>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</si>
  <si>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</si>
  <si>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</si>
  <si>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</si>
  <si>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</si>
  <si>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</si>
  <si>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</si>
  <si>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</si>
  <si>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</si>
  <si>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</si>
  <si>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</si>
  <si>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</si>
  <si>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</si>
  <si>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</si>
  <si>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</si>
  <si>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</si>
  <si>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</si>
  <si>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</si>
  <si>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</si>
  <si>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</si>
  <si>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</si>
  <si>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</si>
  <si>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</si>
  <si>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</si>
  <si>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</si>
  <si>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</si>
  <si>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</si>
  <si>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</si>
  <si>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</si>
  <si>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</si>
  <si>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</si>
  <si>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</si>
  <si>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</si>
  <si>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</si>
  <si>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</si>
  <si>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</si>
  <si>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</si>
  <si>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</si>
  <si>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</si>
  <si>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</si>
  <si>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</si>
  <si>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</si>
  <si>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</si>
  <si>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</si>
  <si>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</si>
  <si>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</si>
  <si>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</si>
  <si>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</si>
  <si>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</si>
  <si>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</si>
  <si>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</si>
  <si>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</si>
  <si>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</si>
  <si>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</si>
  <si>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</si>
  <si>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</si>
  <si>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</si>
  <si>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</si>
  <si>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</si>
  <si>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</si>
  <si>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</si>
  <si>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</si>
  <si>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</si>
  <si>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</si>
  <si>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</si>
  <si>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</si>
  <si>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</si>
  <si>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</si>
  <si>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</si>
  <si>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</si>
  <si>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</si>
  <si>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</si>
  <si>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</si>
  <si>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</si>
  <si>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</si>
  <si>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</si>
  <si>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</si>
  <si>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</si>
  <si>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</si>
  <si>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</si>
  <si>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鳥羽市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</si>
  <si>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</si>
  <si>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</si>
  <si>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</si>
  <si>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</si>
  <si>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</si>
  <si>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</si>
  <si>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</si>
  <si>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</si>
  <si>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</si>
  <si>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</si>
  <si>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</si>
  <si>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</si>
  <si>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</si>
  <si>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</si>
  <si>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</si>
  <si>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</si>
  <si>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</si>
  <si>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①収益的収支比率については、⑤経費回収率、汚水処理原価において改善が見られた。これは平成30年度において、突発的な経費の増大要因があり、数値が悪化したためである。
しかしながら 下水道事業について、独立採算で経営を行うことが極めて困難な状況に変わりなく、一般会計からの繰入金に頼らざるを得ない状況が続いている。
 ④企業債残高対事業規模比率については、平均値を大きく下回っている。これは起債は供用開始後殆ど行っていないためである。</t>
    <rPh sb="31" eb="33">
      <t>カイゼン</t>
    </rPh>
    <rPh sb="34" eb="35">
      <t>ミ</t>
    </rPh>
    <phoneticPr fontId="4"/>
  </si>
  <si>
    <t>供用開始から23年が経過しているが、管渠については、耐用年数の範囲であるものの更新等が必要な時期近づいてきている。
機械・電気設備については、更新時期となってきているので、今後計画的に行っていく必要がある。</t>
    <rPh sb="48" eb="49">
      <t>チカ</t>
    </rPh>
    <rPh sb="58" eb="60">
      <t>キカイ</t>
    </rPh>
    <rPh sb="61" eb="63">
      <t>デンキ</t>
    </rPh>
    <rPh sb="63" eb="65">
      <t>セツビ</t>
    </rPh>
    <rPh sb="71" eb="73">
      <t>コウシン</t>
    </rPh>
    <rPh sb="73" eb="75">
      <t>ジキ</t>
    </rPh>
    <rPh sb="86" eb="88">
      <t>コンゴ</t>
    </rPh>
    <phoneticPr fontId="4"/>
  </si>
  <si>
    <t xml:space="preserve"> 人口減少等により、汚水量の更なる減少が見込まれるものの老朽化に伴い、維持管理費は増加することが予想される。
 今後経費の削減に更に努めるとともに、ストックマネジメント計画を策定を行ったことから、補助金、交付金等を活用した更新を進めていく。</t>
    <rPh sb="28" eb="31">
      <t>ロウキュウカ</t>
    </rPh>
    <rPh sb="32" eb="33">
      <t>トモナ</t>
    </rPh>
    <rPh sb="41" eb="43">
      <t>ゾウカ</t>
    </rPh>
    <rPh sb="48" eb="50">
      <t>ヨソウ</t>
    </rPh>
    <rPh sb="114" eb="115">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</si>
</sst>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80-4FED-BC2D-52C0C553C41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c:ext xmlns:c16="http://schemas.microsoft.com/office/drawing/2014/chart" uri="{C3380CC4-5D6E-409C-BE32-E72D297353CC}">
              <c16:uniqueId val="{00000001-1980-4FED-BC2D-52C0C553C41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29.9</c:v>
                </c:pt>
                <c:pt idx="1">
                  <c:v>28.48</c:v>
                </c:pt>
                <c:pt idx="2">
                  <c:v>27.24</c:v>
                </c:pt>
                <c:pt idx="3">
                  <c:v>26.17</c:v>
                </c:pt>
                <c:pt idx="4">
                  <c:v>24.97</c:v>
                </c:pt>
              </c:numCache>
            </c:numRef>
          </c:val>
          <c:extLst>
            <c:ext xmlns:c16="http://schemas.microsoft.com/office/drawing/2014/chart" uri="{C3380CC4-5D6E-409C-BE32-E72D297353CC}">
              <c16:uniqueId val="{00000000-A5CC-46B7-B577-9B20F34E9A2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c:ext xmlns:c16="http://schemas.microsoft.com/office/drawing/2014/chart" uri="{C3380CC4-5D6E-409C-BE32-E72D297353CC}">
              <c16:uniqueId val="{00000001-A5CC-46B7-B577-9B20F34E9A2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94.69</c:v>
                </c:pt>
                <c:pt idx="1">
                  <c:v>94.67</c:v>
                </c:pt>
                <c:pt idx="2">
                  <c:v>94.67</c:v>
                </c:pt>
                <c:pt idx="3">
                  <c:v>94.69</c:v>
                </c:pt>
                <c:pt idx="4">
                  <c:v>94.64</c:v>
                </c:pt>
              </c:numCache>
            </c:numRef>
          </c:val>
          <c:extLst>
            <c:ext xmlns:c16="http://schemas.microsoft.com/office/drawing/2014/chart" uri="{C3380CC4-5D6E-409C-BE32-E72D297353CC}">
              <c16:uniqueId val="{00000000-4B3D-4ED5-BF1A-F6EF3D298E9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c:ext xmlns:c16="http://schemas.microsoft.com/office/drawing/2014/chart" uri="{C3380CC4-5D6E-409C-BE32-E72D297353CC}">
              <c16:uniqueId val="{00000001-4B3D-4ED5-BF1A-F6EF3D298E9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92.48</c:v>
                </c:pt>
                <c:pt idx="1">
                  <c:v>95.78</c:v>
                </c:pt>
                <c:pt idx="2">
                  <c:v>93.71</c:v>
                </c:pt>
                <c:pt idx="3">
                  <c:v>83.29</c:v>
                </c:pt>
                <c:pt idx="4">
                  <c:v>88.59</c:v>
                </c:pt>
              </c:numCache>
            </c:numRef>
          </c:val>
          <c:extLst>
            <c:ext xmlns:c16="http://schemas.microsoft.com/office/drawing/2014/chart" uri="{C3380CC4-5D6E-409C-BE32-E72D297353CC}">
              <c16:uniqueId val="{00000000-5757-4ADB-8120-EA7F5812225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57-4ADB-8120-EA7F5812225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F4-4196-A371-FC75ED8AB95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F4-4196-A371-FC75ED8AB95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DC-44D6-B9D3-15C37429554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DC-44D6-B9D3-15C37429554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48-4DA4-A97C-C23E938F5ED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48-4DA4-A97C-C23E938F5ED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3F-441F-A8CD-C5645DA32DF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3F-441F-A8CD-C5645DA32DF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formatCode="#,##0.00;&quot;△&quot;#,##0.00;&quot;-&quot;">
                  <c:v>884.22</c:v>
                </c:pt>
                <c:pt idx="3" formatCode="#,##0.00;&quot;△&quot;#,##0.00;&quot;-&quot;">
                  <c:v>767.57</c:v>
                </c:pt>
                <c:pt idx="4" formatCode="#,##0.00;&quot;△&quot;#,##0.00;&quot;-&quot;">
                  <c:v>678.7</c:v>
                </c:pt>
              </c:numCache>
            </c:numRef>
          </c:val>
          <c:extLst>
            <c:ext xmlns:c16="http://schemas.microsoft.com/office/drawing/2014/chart" uri="{C3380CC4-5D6E-409C-BE32-E72D297353CC}">
              <c16:uniqueId val="{00000000-9873-4BF2-BF68-671228D3209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9873-4BF2-BF68-671228D3209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82.49</c:v>
                </c:pt>
                <c:pt idx="1">
                  <c:v>89.81</c:v>
                </c:pt>
                <c:pt idx="2">
                  <c:v>85.02</c:v>
                </c:pt>
                <c:pt idx="3">
                  <c:v>65.739999999999995</c:v>
                </c:pt>
                <c:pt idx="4">
                  <c:v>74.3</c:v>
                </c:pt>
              </c:numCache>
            </c:numRef>
          </c:val>
          <c:extLst>
            <c:ext xmlns:c16="http://schemas.microsoft.com/office/drawing/2014/chart" uri="{C3380CC4-5D6E-409C-BE32-E72D297353CC}">
              <c16:uniqueId val="{00000000-C991-44B2-A7B3-60379284941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c:ext xmlns:c16="http://schemas.microsoft.com/office/drawing/2014/chart" uri="{C3380CC4-5D6E-409C-BE32-E72D297353CC}">
              <c16:uniqueId val="{00000001-C991-44B2-A7B3-60379284941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213.46</c:v>
                </c:pt>
                <c:pt idx="1">
                  <c:v>203.03</c:v>
                </c:pt>
                <c:pt idx="2">
                  <c:v>215.62</c:v>
                </c:pt>
                <c:pt idx="3">
                  <c:v>279.77999999999997</c:v>
                </c:pt>
                <c:pt idx="4">
                  <c:v>235.21</c:v>
                </c:pt>
              </c:numCache>
            </c:numRef>
          </c:val>
          <c:extLst>
            <c:ext xmlns:c16="http://schemas.microsoft.com/office/drawing/2014/chart" uri="{C3380CC4-5D6E-409C-BE32-E72D297353CC}">
              <c16:uniqueId val="{00000000-5829-4665-A1EA-4591CFCCC9E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c:ext xmlns:c16="http://schemas.microsoft.com/office/drawing/2014/chart" uri="{C3380CC4-5D6E-409C-BE32-E72D297353CC}">
              <c16:uniqueId val="{00000001-5829-4665-A1EA-4591CFCCC9E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Q5"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鳥羽市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18523</v>
      </c>
      <c r="AM8" s="51"/>
      <c r="AN8" s="51"/>
      <c r="AO8" s="51"/>
      <c r="AP8" s="51"/>
      <c r="AQ8" s="51"/>
      <c r="AR8" s="51"/>
      <c r="AS8" s="51"/>
      <c r="AT8" s="46">
        <f>データ!T6</f>
        <v>107.34</v>
      </c>
      <c r="AU8" s="46"/>
      <c r="AV8" s="46"/>
      <c r="AW8" s="46"/>
      <c r="AX8" s="46"/>
      <c r="AY8" s="46"/>
      <c r="AZ8" s="46"/>
      <c r="BA8" s="46"/>
      <c r="BB8" s="46">
        <f>データ!U6</f>
        <v>172.56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7.77</v>
      </c>
      <c r="Q10" s="46"/>
      <c r="R10" s="46"/>
      <c r="S10" s="46"/>
      <c r="T10" s="46"/>
      <c r="U10" s="46"/>
      <c r="V10" s="46"/>
      <c r="W10" s="46">
        <f>データ!Q6</f>
        <v>95.29</v>
      </c>
      <c r="X10" s="46"/>
      <c r="Y10" s="46"/>
      <c r="Z10" s="46"/>
      <c r="AA10" s="46"/>
      <c r="AB10" s="46"/>
      <c r="AC10" s="46"/>
      <c r="AD10" s="51">
        <f>データ!R6</f>
        <v>2200</v>
      </c>
      <c r="AE10" s="51"/>
      <c r="AF10" s="51"/>
      <c r="AG10" s="51"/>
      <c r="AH10" s="51"/>
      <c r="AI10" s="51"/>
      <c r="AJ10" s="51"/>
      <c r="AK10" s="2"/>
      <c r="AL10" s="51">
        <f>データ!V6</f>
        <v>1419</v>
      </c>
      <c r="AM10" s="51"/>
      <c r="AN10" s="51"/>
      <c r="AO10" s="51"/>
      <c r="AP10" s="51"/>
      <c r="AQ10" s="51"/>
      <c r="AR10" s="51"/>
      <c r="AS10" s="51"/>
      <c r="AT10" s="46">
        <f>データ!W6</f>
        <v>0.53</v>
      </c>
      <c r="AU10" s="46"/>
      <c r="AV10" s="46"/>
      <c r="AW10" s="46"/>
      <c r="AX10" s="46"/>
      <c r="AY10" s="46"/>
      <c r="AZ10" s="46"/>
      <c r="BA10" s="46"/>
      <c r="BB10" s="46">
        <f>データ!X6</f>
        <v>2677.36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120</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【1,218.70】</v>
      </c>
      <c r="I86" s="26" t="str">
        <f>データ!CA6</f>
        <v>【74.17】</v>
      </c>
      <c r="J86" s="26" t="str">
        <f>データ!CL6</f>
        <v>【218.56】</v>
      </c>
      <c r="K86" s="26" t="str">
        <f>データ!CW6</f>
        <v>【42.86】</v>
      </c>
      <c r="L86" s="26" t="str">
        <f>データ!DH6</f>
        <v>【84.20】</v>
      </c>
      <c r="M86" s="26" t="s">
        <v>45</v>
      </c>
      <c r="N86" s="26" t="s">
        <v>46</v>
      </c>
      <c r="O86" s="26" t="str">
        <f>データ!EO6</f>
        <v>【0.28】</v>
      </c>
    </row>
  </sheetData>
  <sheetProtection algorithmName="SHA-512" hashValue="XHwc7/21hJRVGu1kfQtDHqO0v0a8Nq5EOoI43Xlg7caBNrRzIUbcZKmLCdwdCteFCCxTlq6GC2v4Lb9I0HU3/A==" saltValue="89xDCRWZ0+pJ2XLj4jmUe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49</v>
      </c>
      <c r="B3" s="29" t="s">
        <v>50</v>
      </c>
      <c r="C3" s="29" t="s">
        <v>51</v>
      </c>
      <c r="D3" s="29" t="s">
        <v>52</v>
      </c>
      <c r="E3" s="29" t="s">
        <v>53</v>
      </c>
      <c r="F3" s="29" t="s">
        <v>54</v>
      </c>
      <c r="G3" s="29" t="s">
        <v>55</v>
      </c>
      <c r="H3" s="77" t="s">
        <v>56</v>
      </c>
      <c r="I3" s="78"/>
      <c r="J3" s="78"/>
      <c r="K3" s="78"/>
      <c r="L3" s="78"/>
      <c r="M3" s="78"/>
      <c r="N3" s="78"/>
      <c r="O3" s="78"/>
      <c r="P3" s="78"/>
      <c r="Q3" s="78"/>
      <c r="R3" s="78"/>
      <c r="S3" s="78"/>
      <c r="T3" s="78"/>
      <c r="U3" s="78"/>
      <c r="V3" s="78"/>
      <c r="W3" s="78"/>
      <c r="X3" s="79"/>
      <c r="Y3" s="83" t="s">
        <v>57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59</v>
      </c>
      <c r="B4" s="30"/>
      <c r="C4" s="30"/>
      <c r="D4" s="30"/>
      <c r="E4" s="30"/>
      <c r="F4" s="30"/>
      <c r="G4" s="30"/>
      <c r="H4" s="80"/>
      <c r="I4" s="81"/>
      <c r="J4" s="81"/>
      <c r="K4" s="81"/>
      <c r="L4" s="81"/>
      <c r="M4" s="81"/>
      <c r="N4" s="81"/>
      <c r="O4" s="81"/>
      <c r="P4" s="81"/>
      <c r="Q4" s="81"/>
      <c r="R4" s="81"/>
      <c r="S4" s="81"/>
      <c r="T4" s="81"/>
      <c r="U4" s="81"/>
      <c r="V4" s="81"/>
      <c r="W4" s="81"/>
      <c r="X4" s="82"/>
      <c r="Y4" s="76" t="s">
        <v>60</v>
      </c>
      <c r="Z4" s="76"/>
      <c r="AA4" s="76"/>
      <c r="AB4" s="76"/>
      <c r="AC4" s="76"/>
      <c r="AD4" s="76"/>
      <c r="AE4" s="76"/>
      <c r="AF4" s="76"/>
      <c r="AG4" s="76"/>
      <c r="AH4" s="76"/>
      <c r="AI4" s="76"/>
      <c r="AJ4" s="76" t="s">
        <v>61</v>
      </c>
      <c r="AK4" s="76"/>
      <c r="AL4" s="76"/>
      <c r="AM4" s="76"/>
      <c r="AN4" s="76"/>
      <c r="AO4" s="76"/>
      <c r="AP4" s="76"/>
      <c r="AQ4" s="76"/>
      <c r="AR4" s="76"/>
      <c r="AS4" s="76"/>
      <c r="AT4" s="76"/>
      <c r="AU4" s="76" t="s">
        <v>62</v>
      </c>
      <c r="AV4" s="76"/>
      <c r="AW4" s="76"/>
      <c r="AX4" s="76"/>
      <c r="AY4" s="76"/>
      <c r="AZ4" s="76"/>
      <c r="BA4" s="76"/>
      <c r="BB4" s="76"/>
      <c r="BC4" s="76"/>
      <c r="BD4" s="76"/>
      <c r="BE4" s="76"/>
      <c r="BF4" s="76" t="s">
        <v>63</v>
      </c>
      <c r="BG4" s="76"/>
      <c r="BH4" s="76"/>
      <c r="BI4" s="76"/>
      <c r="BJ4" s="76"/>
      <c r="BK4" s="76"/>
      <c r="BL4" s="76"/>
      <c r="BM4" s="76"/>
      <c r="BN4" s="76"/>
      <c r="BO4" s="76"/>
      <c r="BP4" s="76"/>
      <c r="BQ4" s="76" t="s">
        <v>64</v>
      </c>
      <c r="BR4" s="76"/>
      <c r="BS4" s="76"/>
      <c r="BT4" s="76"/>
      <c r="BU4" s="76"/>
      <c r="BV4" s="76"/>
      <c r="BW4" s="76"/>
      <c r="BX4" s="76"/>
      <c r="BY4" s="76"/>
      <c r="BZ4" s="76"/>
      <c r="CA4" s="76"/>
      <c r="CB4" s="76" t="s">
        <v>65</v>
      </c>
      <c r="CC4" s="76"/>
      <c r="CD4" s="76"/>
      <c r="CE4" s="76"/>
      <c r="CF4" s="76"/>
      <c r="CG4" s="76"/>
      <c r="CH4" s="76"/>
      <c r="CI4" s="76"/>
      <c r="CJ4" s="76"/>
      <c r="CK4" s="76"/>
      <c r="CL4" s="76"/>
      <c r="CM4" s="76" t="s">
        <v>66</v>
      </c>
      <c r="CN4" s="76"/>
      <c r="CO4" s="76"/>
      <c r="CP4" s="76"/>
      <c r="CQ4" s="76"/>
      <c r="CR4" s="76"/>
      <c r="CS4" s="76"/>
      <c r="CT4" s="76"/>
      <c r="CU4" s="76"/>
      <c r="CV4" s="76"/>
      <c r="CW4" s="76"/>
      <c r="CX4" s="76" t="s">
        <v>67</v>
      </c>
      <c r="CY4" s="76"/>
      <c r="CZ4" s="76"/>
      <c r="DA4" s="76"/>
      <c r="DB4" s="76"/>
      <c r="DC4" s="76"/>
      <c r="DD4" s="76"/>
      <c r="DE4" s="76"/>
      <c r="DF4" s="76"/>
      <c r="DG4" s="76"/>
      <c r="DH4" s="76"/>
      <c r="DI4" s="76" t="s">
        <v>68</v>
      </c>
      <c r="DJ4" s="76"/>
      <c r="DK4" s="76"/>
      <c r="DL4" s="76"/>
      <c r="DM4" s="76"/>
      <c r="DN4" s="76"/>
      <c r="DO4" s="76"/>
      <c r="DP4" s="76"/>
      <c r="DQ4" s="76"/>
      <c r="DR4" s="76"/>
      <c r="DS4" s="76"/>
      <c r="DT4" s="76" t="s">
        <v>69</v>
      </c>
      <c r="DU4" s="76"/>
      <c r="DV4" s="76"/>
      <c r="DW4" s="76"/>
      <c r="DX4" s="76"/>
      <c r="DY4" s="76"/>
      <c r="DZ4" s="76"/>
      <c r="EA4" s="76"/>
      <c r="EB4" s="76"/>
      <c r="EC4" s="76"/>
      <c r="ED4" s="76"/>
      <c r="EE4" s="76" t="s">
        <v>70</v>
      </c>
      <c r="EF4" s="76"/>
      <c r="EG4" s="76"/>
      <c r="EH4" s="76"/>
      <c r="EI4" s="76"/>
      <c r="EJ4" s="76"/>
      <c r="EK4" s="76"/>
      <c r="EL4" s="76"/>
      <c r="EM4" s="76"/>
      <c r="EN4" s="76"/>
      <c r="EO4" s="76"/>
    </row>
    <row r="5" spans="1:145" x14ac:dyDescent="0.15">
      <c r="A5" s="28" t="s">
        <v>71</v>
      </c>
      <c r="B5" s="31"/>
      <c r="C5" s="31"/>
      <c r="D5" s="31"/>
      <c r="E5" s="31"/>
      <c r="F5" s="31"/>
      <c r="G5" s="31"/>
      <c r="H5" s="32" t="s">
        <v>72</v>
      </c>
      <c r="I5" s="32" t="s">
        <v>73</v>
      </c>
      <c r="J5" s="32" t="s">
        <v>74</v>
      </c>
      <c r="K5" s="32" t="s">
        <v>75</v>
      </c>
      <c r="L5" s="32" t="s">
        <v>76</v>
      </c>
      <c r="M5" s="32" t="s">
        <v>5</v>
      </c>
      <c r="N5" s="32" t="s">
        <v>77</v>
      </c>
      <c r="O5" s="32" t="s">
        <v>78</v>
      </c>
      <c r="P5" s="32" t="s">
        <v>79</v>
      </c>
      <c r="Q5" s="32" t="s">
        <v>80</v>
      </c>
      <c r="R5" s="32" t="s">
        <v>81</v>
      </c>
      <c r="S5" s="32" t="s">
        <v>82</v>
      </c>
      <c r="T5" s="32" t="s">
        <v>83</v>
      </c>
      <c r="U5" s="32" t="s">
        <v>84</v>
      </c>
      <c r="V5" s="32" t="s">
        <v>85</v>
      </c>
      <c r="W5" s="32" t="s">
        <v>86</v>
      </c>
      <c r="X5" s="32" t="s">
        <v>87</v>
      </c>
      <c r="Y5" s="32" t="s">
        <v>88</v>
      </c>
      <c r="Z5" s="32" t="s">
        <v>89</v>
      </c>
      <c r="AA5" s="32" t="s">
        <v>90</v>
      </c>
      <c r="AB5" s="32" t="s">
        <v>91</v>
      </c>
      <c r="AC5" s="32" t="s">
        <v>92</v>
      </c>
      <c r="AD5" s="32" t="s">
        <v>93</v>
      </c>
      <c r="AE5" s="32" t="s">
        <v>94</v>
      </c>
      <c r="AF5" s="32" t="s">
        <v>95</v>
      </c>
      <c r="AG5" s="32" t="s">
        <v>96</v>
      </c>
      <c r="AH5" s="32" t="s">
        <v>97</v>
      </c>
      <c r="AI5" s="32" t="s">
        <v>31</v>
      </c>
      <c r="AJ5" s="32" t="s">
        <v>88</v>
      </c>
      <c r="AK5" s="32" t="s">
        <v>89</v>
      </c>
      <c r="AL5" s="32" t="s">
        <v>90</v>
      </c>
      <c r="AM5" s="32" t="s">
        <v>91</v>
      </c>
      <c r="AN5" s="32" t="s">
        <v>92</v>
      </c>
      <c r="AO5" s="32" t="s">
        <v>93</v>
      </c>
      <c r="AP5" s="32" t="s">
        <v>94</v>
      </c>
      <c r="AQ5" s="32" t="s">
        <v>95</v>
      </c>
      <c r="AR5" s="32" t="s">
        <v>96</v>
      </c>
      <c r="AS5" s="32" t="s">
        <v>97</v>
      </c>
      <c r="AT5" s="32" t="s">
        <v>98</v>
      </c>
      <c r="AU5" s="32" t="s">
        <v>88</v>
      </c>
      <c r="AV5" s="32" t="s">
        <v>89</v>
      </c>
      <c r="AW5" s="32" t="s">
        <v>90</v>
      </c>
      <c r="AX5" s="32" t="s">
        <v>91</v>
      </c>
      <c r="AY5" s="32" t="s">
        <v>92</v>
      </c>
      <c r="AZ5" s="32" t="s">
        <v>93</v>
      </c>
      <c r="BA5" s="32" t="s">
        <v>94</v>
      </c>
      <c r="BB5" s="32" t="s">
        <v>95</v>
      </c>
      <c r="BC5" s="32" t="s">
        <v>96</v>
      </c>
      <c r="BD5" s="32" t="s">
        <v>97</v>
      </c>
      <c r="BE5" s="32" t="s">
        <v>98</v>
      </c>
      <c r="BF5" s="32" t="s">
        <v>88</v>
      </c>
      <c r="BG5" s="32" t="s">
        <v>89</v>
      </c>
      <c r="BH5" s="32" t="s">
        <v>90</v>
      </c>
      <c r="BI5" s="32" t="s">
        <v>91</v>
      </c>
      <c r="BJ5" s="32" t="s">
        <v>92</v>
      </c>
      <c r="BK5" s="32" t="s">
        <v>93</v>
      </c>
      <c r="BL5" s="32" t="s">
        <v>94</v>
      </c>
      <c r="BM5" s="32" t="s">
        <v>95</v>
      </c>
      <c r="BN5" s="32" t="s">
        <v>96</v>
      </c>
      <c r="BO5" s="32" t="s">
        <v>97</v>
      </c>
      <c r="BP5" s="32" t="s">
        <v>98</v>
      </c>
      <c r="BQ5" s="32" t="s">
        <v>88</v>
      </c>
      <c r="BR5" s="32" t="s">
        <v>89</v>
      </c>
      <c r="BS5" s="32" t="s">
        <v>90</v>
      </c>
      <c r="BT5" s="32" t="s">
        <v>91</v>
      </c>
      <c r="BU5" s="32" t="s">
        <v>92</v>
      </c>
      <c r="BV5" s="32" t="s">
        <v>93</v>
      </c>
      <c r="BW5" s="32" t="s">
        <v>94</v>
      </c>
      <c r="BX5" s="32" t="s">
        <v>95</v>
      </c>
      <c r="BY5" s="32" t="s">
        <v>96</v>
      </c>
      <c r="BZ5" s="32" t="s">
        <v>97</v>
      </c>
      <c r="CA5" s="32" t="s">
        <v>98</v>
      </c>
      <c r="CB5" s="32" t="s">
        <v>88</v>
      </c>
      <c r="CC5" s="32" t="s">
        <v>89</v>
      </c>
      <c r="CD5" s="32" t="s">
        <v>90</v>
      </c>
      <c r="CE5" s="32" t="s">
        <v>91</v>
      </c>
      <c r="CF5" s="32" t="s">
        <v>92</v>
      </c>
      <c r="CG5" s="32" t="s">
        <v>93</v>
      </c>
      <c r="CH5" s="32" t="s">
        <v>94</v>
      </c>
      <c r="CI5" s="32" t="s">
        <v>95</v>
      </c>
      <c r="CJ5" s="32" t="s">
        <v>96</v>
      </c>
      <c r="CK5" s="32" t="s">
        <v>97</v>
      </c>
      <c r="CL5" s="32" t="s">
        <v>98</v>
      </c>
      <c r="CM5" s="32" t="s">
        <v>88</v>
      </c>
      <c r="CN5" s="32" t="s">
        <v>89</v>
      </c>
      <c r="CO5" s="32" t="s">
        <v>90</v>
      </c>
      <c r="CP5" s="32" t="s">
        <v>91</v>
      </c>
      <c r="CQ5" s="32" t="s">
        <v>92</v>
      </c>
      <c r="CR5" s="32" t="s">
        <v>93</v>
      </c>
      <c r="CS5" s="32" t="s">
        <v>94</v>
      </c>
      <c r="CT5" s="32" t="s">
        <v>95</v>
      </c>
      <c r="CU5" s="32" t="s">
        <v>96</v>
      </c>
      <c r="CV5" s="32" t="s">
        <v>97</v>
      </c>
      <c r="CW5" s="32" t="s">
        <v>98</v>
      </c>
      <c r="CX5" s="32" t="s">
        <v>88</v>
      </c>
      <c r="CY5" s="32" t="s">
        <v>89</v>
      </c>
      <c r="CZ5" s="32" t="s">
        <v>90</v>
      </c>
      <c r="DA5" s="32" t="s">
        <v>91</v>
      </c>
      <c r="DB5" s="32" t="s">
        <v>92</v>
      </c>
      <c r="DC5" s="32" t="s">
        <v>93</v>
      </c>
      <c r="DD5" s="32" t="s">
        <v>94</v>
      </c>
      <c r="DE5" s="32" t="s">
        <v>95</v>
      </c>
      <c r="DF5" s="32" t="s">
        <v>96</v>
      </c>
      <c r="DG5" s="32" t="s">
        <v>97</v>
      </c>
      <c r="DH5" s="32" t="s">
        <v>98</v>
      </c>
      <c r="DI5" s="32" t="s">
        <v>88</v>
      </c>
      <c r="DJ5" s="32" t="s">
        <v>89</v>
      </c>
      <c r="DK5" s="32" t="s">
        <v>90</v>
      </c>
      <c r="DL5" s="32" t="s">
        <v>91</v>
      </c>
      <c r="DM5" s="32" t="s">
        <v>92</v>
      </c>
      <c r="DN5" s="32" t="s">
        <v>93</v>
      </c>
      <c r="DO5" s="32" t="s">
        <v>94</v>
      </c>
      <c r="DP5" s="32" t="s">
        <v>95</v>
      </c>
      <c r="DQ5" s="32" t="s">
        <v>96</v>
      </c>
      <c r="DR5" s="32" t="s">
        <v>97</v>
      </c>
      <c r="DS5" s="32" t="s">
        <v>98</v>
      </c>
      <c r="DT5" s="32" t="s">
        <v>88</v>
      </c>
      <c r="DU5" s="32" t="s">
        <v>89</v>
      </c>
      <c r="DV5" s="32" t="s">
        <v>90</v>
      </c>
      <c r="DW5" s="32" t="s">
        <v>91</v>
      </c>
      <c r="DX5" s="32" t="s">
        <v>92</v>
      </c>
      <c r="DY5" s="32" t="s">
        <v>93</v>
      </c>
      <c r="DZ5" s="32" t="s">
        <v>94</v>
      </c>
      <c r="EA5" s="32" t="s">
        <v>95</v>
      </c>
      <c r="EB5" s="32" t="s">
        <v>96</v>
      </c>
      <c r="EC5" s="32" t="s">
        <v>97</v>
      </c>
      <c r="ED5" s="32" t="s">
        <v>98</v>
      </c>
      <c r="EE5" s="32" t="s">
        <v>88</v>
      </c>
      <c r="EF5" s="32" t="s">
        <v>89</v>
      </c>
      <c r="EG5" s="32" t="s">
        <v>90</v>
      </c>
      <c r="EH5" s="32" t="s">
        <v>91</v>
      </c>
      <c r="EI5" s="32" t="s">
        <v>92</v>
      </c>
      <c r="EJ5" s="32" t="s">
        <v>93</v>
      </c>
      <c r="EK5" s="32" t="s">
        <v>94</v>
      </c>
      <c r="EL5" s="32" t="s">
        <v>95</v>
      </c>
      <c r="EM5" s="32" t="s">
        <v>96</v>
      </c>
      <c r="EN5" s="32" t="s">
        <v>97</v>
      </c>
      <c r="EO5" s="32" t="s">
        <v>98</v>
      </c>
    </row>
    <row r="6" spans="1:145" s="36" customFormat="1" x14ac:dyDescent="0.15">
      <c r="A6" s="28" t="s">
        <v>99</v>
      </c>
      <c r="B6" s="33">
        <f>B7</f>
        <v>2019</v>
      </c>
      <c r="C6" s="33">
        <f t="shared" ref="C6:X6" si="3">C7</f>
        <v>242110</v>
      </c>
      <c r="D6" s="33">
        <f t="shared" si="3"/>
        <v>47</v>
      </c>
      <c r="E6" s="33">
        <f t="shared" si="3"/>
        <v>17</v>
      </c>
      <c r="F6" s="33">
        <f t="shared" si="3"/>
        <v>4</v>
      </c>
      <c r="G6" s="33">
        <f t="shared" si="3"/>
        <v>0</v>
      </c>
      <c r="H6" s="33" t="str">
        <f t="shared" si="3"/>
        <v>三重県　鳥羽市</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7.77</v>
      </c>
      <c r="Q6" s="34">
        <f t="shared" si="3"/>
        <v>95.29</v>
      </c>
      <c r="R6" s="34">
        <f t="shared" si="3"/>
        <v>2200</v>
      </c>
      <c r="S6" s="34">
        <f t="shared" si="3"/>
        <v>18523</v>
      </c>
      <c r="T6" s="34">
        <f t="shared" si="3"/>
        <v>107.34</v>
      </c>
      <c r="U6" s="34">
        <f t="shared" si="3"/>
        <v>172.56</v>
      </c>
      <c r="V6" s="34">
        <f t="shared" si="3"/>
        <v>1419</v>
      </c>
      <c r="W6" s="34">
        <f t="shared" si="3"/>
        <v>0.53</v>
      </c>
      <c r="X6" s="34">
        <f t="shared" si="3"/>
        <v>2677.36</v>
      </c>
      <c r="Y6" s="35">
        <f>IF(Y7="",NA(),Y7)</f>
        <v>92.48</v>
      </c>
      <c r="Z6" s="35">
        <f t="shared" ref="Z6:AH6" si="4">IF(Z7="",NA(),Z7)</f>
        <v>95.78</v>
      </c>
      <c r="AA6" s="35">
        <f t="shared" si="4"/>
        <v>93.71</v>
      </c>
      <c r="AB6" s="35">
        <f t="shared" si="4"/>
        <v>83.29</v>
      </c>
      <c r="AC6" s="35">
        <f t="shared" si="4"/>
        <v>88.59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5">
        <f t="shared" si="7"/>
        <v>884.22</v>
      </c>
      <c r="BI6" s="35">
        <f t="shared" si="7"/>
        <v>767.57</v>
      </c>
      <c r="BJ6" s="35">
        <f t="shared" si="7"/>
        <v>678.7</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82.49</v>
      </c>
      <c r="BR6" s="35">
        <f t="shared" ref="BR6:BZ6" si="8">IF(BR7="",NA(),BR7)</f>
        <v>89.81</v>
      </c>
      <c r="BS6" s="35">
        <f t="shared" si="8"/>
        <v>85.02</v>
      </c>
      <c r="BT6" s="35">
        <f t="shared" si="8"/>
        <v>65.739999999999995</v>
      </c>
      <c r="BU6" s="35">
        <f t="shared" si="8"/>
        <v>74.3</v>
      </c>
      <c r="BV6" s="35">
        <f t="shared" si="8"/>
        <v>66.22</v>
      </c>
      <c r="BW6" s="35">
        <f t="shared" si="8"/>
        <v>69.87</v>
      </c>
      <c r="BX6" s="35">
        <f t="shared" si="8"/>
        <v>74.3</v>
      </c>
      <c r="BY6" s="35">
        <f t="shared" si="8"/>
        <v>72.260000000000005</v>
      </c>
      <c r="BZ6" s="35">
        <f t="shared" si="8"/>
        <v>71.84</v>
      </c>
      <c r="CA6" s="34" t="str">
        <f>IF(CA7="","",IF(CA7="-","【-】","【"&amp;SUBSTITUTE(TEXT(CA7,"#,##0.00"),"-","△")&amp;"】"))</f>
        <v>【74.17】</v>
      </c>
      <c r="CB6" s="35">
        <f>IF(CB7="",NA(),CB7)</f>
        <v>213.46</v>
      </c>
      <c r="CC6" s="35">
        <f t="shared" ref="CC6:CK6" si="9">IF(CC7="",NA(),CC7)</f>
        <v>203.03</v>
      </c>
      <c r="CD6" s="35">
        <f t="shared" si="9"/>
        <v>215.62</v>
      </c>
      <c r="CE6" s="35">
        <f t="shared" si="9"/>
        <v>279.77999999999997</v>
      </c>
      <c r="CF6" s="35">
        <f t="shared" si="9"/>
        <v>235.21</v>
      </c>
      <c r="CG6" s="35">
        <f t="shared" si="9"/>
        <v>246.72</v>
      </c>
      <c r="CH6" s="35">
        <f t="shared" si="9"/>
        <v>234.96</v>
      </c>
      <c r="CI6" s="35">
        <f t="shared" si="9"/>
        <v>221.81</v>
      </c>
      <c r="CJ6" s="35">
        <f t="shared" si="9"/>
        <v>230.02</v>
      </c>
      <c r="CK6" s="35">
        <f t="shared" si="9"/>
        <v>228.47</v>
      </c>
      <c r="CL6" s="34" t="str">
        <f>IF(CL7="","",IF(CL7="-","【-】","【"&amp;SUBSTITUTE(TEXT(CL7,"#,##0.00"),"-","△")&amp;"】"))</f>
        <v>【218.56】</v>
      </c>
      <c r="CM6" s="35">
        <f>IF(CM7="",NA(),CM7)</f>
        <v>29.9</v>
      </c>
      <c r="CN6" s="35">
        <f t="shared" ref="CN6:CV6" si="10">IF(CN7="",NA(),CN7)</f>
        <v>28.48</v>
      </c>
      <c r="CO6" s="35">
        <f t="shared" si="10"/>
        <v>27.24</v>
      </c>
      <c r="CP6" s="35">
        <f t="shared" si="10"/>
        <v>26.17</v>
      </c>
      <c r="CQ6" s="35">
        <f t="shared" si="10"/>
        <v>24.97</v>
      </c>
      <c r="CR6" s="35">
        <f t="shared" si="10"/>
        <v>41.35</v>
      </c>
      <c r="CS6" s="35">
        <f t="shared" si="10"/>
        <v>42.9</v>
      </c>
      <c r="CT6" s="35">
        <f t="shared" si="10"/>
        <v>43.36</v>
      </c>
      <c r="CU6" s="35">
        <f t="shared" si="10"/>
        <v>42.56</v>
      </c>
      <c r="CV6" s="35">
        <f t="shared" si="10"/>
        <v>42.47</v>
      </c>
      <c r="CW6" s="34" t="str">
        <f>IF(CW7="","",IF(CW7="-","【-】","【"&amp;SUBSTITUTE(TEXT(CW7,"#,##0.00"),"-","△")&amp;"】"))</f>
        <v>【42.86】</v>
      </c>
      <c r="CX6" s="35">
        <f>IF(CX7="",NA(),CX7)</f>
        <v>94.69</v>
      </c>
      <c r="CY6" s="35">
        <f t="shared" ref="CY6:DG6" si="11">IF(CY7="",NA(),CY7)</f>
        <v>94.67</v>
      </c>
      <c r="CZ6" s="35">
        <f t="shared" si="11"/>
        <v>94.67</v>
      </c>
      <c r="DA6" s="35">
        <f t="shared" si="11"/>
        <v>94.69</v>
      </c>
      <c r="DB6" s="35">
        <f t="shared" si="11"/>
        <v>94.64</v>
      </c>
      <c r="DC6" s="35">
        <f t="shared" si="11"/>
        <v>82.9</v>
      </c>
      <c r="DD6" s="35">
        <f t="shared" si="11"/>
        <v>83.5</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5" s="36" customFormat="1" x14ac:dyDescent="0.15">
      <c r="A7" s="28"/>
      <c r="B7" s="37">
        <v>2019</v>
      </c>
      <c r="C7" s="37">
        <v>242110</v>
      </c>
      <c r="D7" s="37">
        <v>47</v>
      </c>
      <c r="E7" s="37">
        <v>17</v>
      </c>
      <c r="F7" s="37">
        <v>4</v>
      </c>
      <c r="G7" s="37">
        <v>0</v>
      </c>
      <c r="H7" s="37" t="s">
        <v>100</v>
      </c>
      <c r="I7" s="37" t="s">
        <v>101</v>
      </c>
      <c r="J7" s="37" t="s">
        <v>102</v>
      </c>
      <c r="K7" s="37" t="s">
        <v>103</v>
      </c>
      <c r="L7" s="37" t="s">
        <v>104</v>
      </c>
      <c r="M7" s="37" t="s">
        <v>105</v>
      </c>
      <c r="N7" s="38" t="s">
        <v>106</v>
      </c>
      <c r="O7" s="38" t="s">
        <v>107</v>
      </c>
      <c r="P7" s="38">
        <v>7.77</v>
      </c>
      <c r="Q7" s="38">
        <v>95.29</v>
      </c>
      <c r="R7" s="38">
        <v>2200</v>
      </c>
      <c r="S7" s="38">
        <v>18523</v>
      </c>
      <c r="T7" s="38">
        <v>107.34</v>
      </c>
      <c r="U7" s="38">
        <v>172.56</v>
      </c>
      <c r="V7" s="38">
        <v>1419</v>
      </c>
      <c r="W7" s="38">
        <v>0.53</v>
      </c>
      <c r="X7" s="38">
        <v>2677.36</v>
      </c>
      <c r="Y7" s="38">
        <v>92.48</v>
      </c>
      <c r="Z7" s="38">
        <v>95.78</v>
      </c>
      <c r="AA7" s="38">
        <v>93.71</v>
      </c>
      <c r="AB7" s="38">
        <v>83.29</v>
      </c>
      <c r="AC7" s="38">
        <v>88.59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884.22</v>
      </c>
      <c r="BI7" s="38">
        <v>767.57</v>
      </c>
      <c r="BJ7" s="38">
        <v>678.7</v>
      </c>
      <c r="BK7" s="38">
        <v>1434.89</v>
      </c>
      <c r="BL7" s="38">
        <v>1298.9100000000001</v>
      </c>
      <c r="BM7" s="38">
        <v>1243.71</v>
      </c>
      <c r="BN7" s="38">
        <v>1194.1500000000001</v>
      </c>
      <c r="BO7" s="38">
        <v>1206.79</v>
      </c>
      <c r="BP7" s="38">
        <v>1218.7</v>
      </c>
      <c r="BQ7" s="38">
        <v>82.49</v>
      </c>
      <c r="BR7" s="38">
        <v>89.81</v>
      </c>
      <c r="BS7" s="38">
        <v>85.02</v>
      </c>
      <c r="BT7" s="38">
        <v>65.739999999999995</v>
      </c>
      <c r="BU7" s="38">
        <v>74.3</v>
      </c>
      <c r="BV7" s="38">
        <v>66.22</v>
      </c>
      <c r="BW7" s="38">
        <v>69.87</v>
      </c>
      <c r="BX7" s="38">
        <v>74.3</v>
      </c>
      <c r="BY7" s="38">
        <v>72.260000000000005</v>
      </c>
      <c r="BZ7" s="38">
        <v>71.84</v>
      </c>
      <c r="CA7" s="38">
        <v>74.17</v>
      </c>
      <c r="CB7" s="38">
        <v>213.46</v>
      </c>
      <c r="CC7" s="38">
        <v>203.03</v>
      </c>
      <c r="CD7" s="38">
        <v>215.62</v>
      </c>
      <c r="CE7" s="38">
        <v>279.77999999999997</v>
      </c>
      <c r="CF7" s="38">
        <v>235.21</v>
      </c>
      <c r="CG7" s="38">
        <v>246.72</v>
      </c>
      <c r="CH7" s="38">
        <v>234.96</v>
      </c>
      <c r="CI7" s="38">
        <v>221.81</v>
      </c>
      <c r="CJ7" s="38">
        <v>230.02</v>
      </c>
      <c r="CK7" s="38">
        <v>228.47</v>
      </c>
      <c r="CL7" s="38">
        <v>218.56</v>
      </c>
      <c r="CM7" s="38">
        <v>29.9</v>
      </c>
      <c r="CN7" s="38">
        <v>28.48</v>
      </c>
      <c r="CO7" s="38">
        <v>27.24</v>
      </c>
      <c r="CP7" s="38">
        <v>26.17</v>
      </c>
      <c r="CQ7" s="38">
        <v>24.97</v>
      </c>
      <c r="CR7" s="38">
        <v>41.35</v>
      </c>
      <c r="CS7" s="38">
        <v>42.9</v>
      </c>
      <c r="CT7" s="38">
        <v>43.36</v>
      </c>
      <c r="CU7" s="38">
        <v>42.56</v>
      </c>
      <c r="CV7" s="38">
        <v>42.47</v>
      </c>
      <c r="CW7" s="38">
        <v>42.86</v>
      </c>
      <c r="CX7" s="38">
        <v>94.69</v>
      </c>
      <c r="CY7" s="38">
        <v>94.67</v>
      </c>
      <c r="CZ7" s="38">
        <v>94.67</v>
      </c>
      <c r="DA7" s="38">
        <v>94.69</v>
      </c>
      <c r="DB7" s="38">
        <v>94.64</v>
      </c>
      <c r="DC7" s="38">
        <v>82.9</v>
      </c>
      <c r="DD7" s="38">
        <v>83.5</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0.09</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108</v>
      </c>
      <c r="C9" s="40" t="s">
        <v>109</v>
      </c>
      <c r="D9" s="40" t="s">
        <v>110</v>
      </c>
      <c r="E9" s="40" t="s">
        <v>111</v>
      </c>
      <c r="F9" s="40" t="s">
        <v>112</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50</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113</v>
      </c>
    </row>
    <row r="12" spans="1:145" x14ac:dyDescent="0.15">
      <c r="B12">
        <v>1</v>
      </c>
      <c r="C12">
        <v>1</v>
      </c>
      <c r="D12">
        <v>1</v>
      </c>
      <c r="E12">
        <v>1</v>
      </c>
      <c r="F12">
        <v>1</v>
      </c>
      <c r="G12" t="s">
        <v>114</v>
      </c>
    </row>
    <row r="13" spans="1:145" x14ac:dyDescent="0.15">
      <c r="B13" t="s">
        <v>115</v>
      </c>
      <c r="C13" t="s">
        <v>115</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r02043</cp:lastModifiedBy>
  <cp:lastPrinted>2021-02-05T03:02:18Z</cp:lastPrinted>
  <dcterms:created xsi:type="dcterms:W3CDTF">2020-12-04T02:55:49Z</dcterms:created>
  <dcterms:modified xsi:type="dcterms:W3CDTF">2021-02-05T03:02:21Z</dcterms:modified>
  <cp:category/>
</cp:coreProperties>
</file>