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r02044\Desktop\"/>
    </mc:Choice>
  </mc:AlternateContent>
  <xr:revisionPtr revIDLastSave="0" documentId="13_ncr:1_{5C6CA0CE-A021-4212-8613-DC18564498C9}" xr6:coauthVersionLast="44" xr6:coauthVersionMax="44" xr10:uidLastSave="{00000000-0000-0000-0000-000000000000}"/>
  <workbookProtection workbookAlgorithmName="SHA-512" workbookHashValue="opOYGZ2L3draCJxsXF2TfLwn26bB2tPVbZd+fTAlETyKHOydHfV4ugB+0mL/xIKTObDF1MibCZvn7RTHrBrSvw==" workbookSaltValue="EJCzCDhbkjsALbpUJK/3N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H85" i="4"/>
  <c r="F85" i="4"/>
  <c r="E85" i="4"/>
  <c r="BB10" i="4"/>
  <c r="AT10" i="4"/>
  <c r="AL10" i="4"/>
  <c r="W10" i="4"/>
  <c r="B10" i="4"/>
  <c r="BB8" i="4"/>
  <c r="AT8" i="4"/>
  <c r="AL8" i="4"/>
  <c r="W8" i="4"/>
  <c r="P8" i="4"/>
  <c r="I8" i="4"/>
  <c r="B8"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<sst xmlns="http://schemas.openxmlformats.org/spreadsheetml/2006/main" count="228" uniqueCount="114">
  <si>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</si>
  <si>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</si>
  <si>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</si>
  <si>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</si>
  <si>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</si>
  <si>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</si>
  <si>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</si>
  <si>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</si>
  <si>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</si>
  <si>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</si>
  <si>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</si>
  <si>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</si>
  <si>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</si>
  <si>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</si>
  <si>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</si>
  <si>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</si>
  <si>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</si>
  <si>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</si>
  <si>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</si>
  <si>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</si>
  <si>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</si>
  <si>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</si>
  <si>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</si>
  <si>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</si>
  <si>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</si>
  <si>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</si>
  <si>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</si>
  <si>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</si>
  <si>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</si>
  <si>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</si>
  <si>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</si>
  <si>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</si>
  <si>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</si>
  <si>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</si>
  <si>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</si>
  <si>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</si>
  <si>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</si>
  <si>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</si>
  <si>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</si>
  <si>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</si>
  <si>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</si>
  <si>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</si>
  <si>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</si>
  <si>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</si>
  <si>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</si>
  <si>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</si>
  <si>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</si>
  <si>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</si>
  <si>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</si>
  <si>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</si>
  <si>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</si>
  <si>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</si>
  <si>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</si>
  <si>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</si>
  <si>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</si>
  <si>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</si>
  <si>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</si>
  <si>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</si>
  <si>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</si>
  <si>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</si>
  <si>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</si>
  <si>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</si>
  <si>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</si>
  <si>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</si>
  <si>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</si>
  <si>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</si>
  <si>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</si>
  <si>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</si>
  <si>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</si>
  <si>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</si>
  <si>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</si>
  <si>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</si>
  <si>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</si>
  <si>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</si>
  <si>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</si>
  <si>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</si>
  <si>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</si>
  <si>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</si>
  <si>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</si>
  <si>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</si>
  <si>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</si>
  <si>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</si>
  <si>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</si>
  <si>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</si>
  <si>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</si>
  <si>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</si>
  <si>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</si>
  <si>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</si>
  <si>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</si>
  <si>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</si>
  <si>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</si>
  <si>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</si>
  <si>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</si>
  <si>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</si>
  <si>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</si>
  <si>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</si>
  <si>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</si>
  <si>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</si>
  <si>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</si>
  <si>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</si>
  <si>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</si>
  <si>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</si>
  <si>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</si>
  <si>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</si>
  <si>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</si>
  <si>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</si>
  <si>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</si>
  <si>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</si>
  <si>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</si>
  <si>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</si>
  <si>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</si>
  <si>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経常収支比率は、減少傾向にあるが、過去5年間をみても100％を上回っていること、また全国平均を上回っていることからも比較的良好といえる。
流動比率は、前年度より減少しているが、これは分母となる流動負債のうち未払金が増加したことが要因であり、全国平均を上回っていることから、本市の資金繰りは良好である。さらに、料金回転率についても100％を上回っていることから安定的な事業運営ができていると見て取れる。
施設利用率は、全国平均と比べ低い数値となっているが、これは、人口減少及び観光客の減少によるものであることから更新時には今後の水需要を視野に入れてダウンサイジングなどの能力の最適化や施設の統廃合について検討する必要がある。
有収率は、計画的に漏水調査を実施し、全国平均値と同様の水準を保っている。今後も同様に漏水調査を行い有収率の向上を図る。</t>
    <rPh sb="0" eb="2">
      <t>ケイジョウ</t>
    </rPh>
    <rPh sb="2" eb="4">
      <t>シュウシ</t>
    </rPh>
    <rPh sb="4" eb="6">
      <t>ヒリツ</t>
    </rPh>
    <rPh sb="8" eb="10">
      <t>ゲンショウ</t>
    </rPh>
    <rPh sb="10" eb="12">
      <t>ケイコウ</t>
    </rPh>
    <rPh sb="17" eb="19">
      <t>カコ</t>
    </rPh>
    <rPh sb="20" eb="22">
      <t>ネンカン</t>
    </rPh>
    <rPh sb="31" eb="33">
      <t>ウワマワ</t>
    </rPh>
    <rPh sb="42" eb="44">
      <t>ゼンコク</t>
    </rPh>
    <rPh sb="44" eb="46">
      <t>ヘイキン</t>
    </rPh>
    <rPh sb="47" eb="49">
      <t>ウワマワ</t>
    </rPh>
    <rPh sb="58" eb="61">
      <t>ヒカクテキ</t>
    </rPh>
    <rPh sb="61" eb="63">
      <t>リョウコウ</t>
    </rPh>
    <rPh sb="69" eb="71">
      <t>リュウドウ</t>
    </rPh>
    <rPh sb="71" eb="73">
      <t>ヒリツ</t>
    </rPh>
    <rPh sb="75" eb="78">
      <t>ゼンネンド</t>
    </rPh>
    <rPh sb="80" eb="82">
      <t>ゲンショウ</t>
    </rPh>
    <rPh sb="91" eb="93">
      <t>ブンボ</t>
    </rPh>
    <rPh sb="96" eb="98">
      <t>リュウドウ</t>
    </rPh>
    <rPh sb="98" eb="100">
      <t>フサイ</t>
    </rPh>
    <rPh sb="103" eb="106">
      <t>ミバライキン</t>
    </rPh>
    <rPh sb="107" eb="109">
      <t>ゾウカ</t>
    </rPh>
    <rPh sb="114" eb="116">
      <t>ヨウイン</t>
    </rPh>
    <rPh sb="120" eb="122">
      <t>ゼンコク</t>
    </rPh>
    <rPh sb="122" eb="124">
      <t>ヘイキン</t>
    </rPh>
    <rPh sb="125" eb="127">
      <t>ウワマワ</t>
    </rPh>
    <rPh sb="136" eb="138">
      <t>ホンシ</t>
    </rPh>
    <rPh sb="139" eb="141">
      <t>シキン</t>
    </rPh>
    <rPh sb="141" eb="142">
      <t>グ</t>
    </rPh>
    <rPh sb="144" eb="146">
      <t>リョウコウ</t>
    </rPh>
    <rPh sb="154" eb="156">
      <t>リョウキン</t>
    </rPh>
    <rPh sb="156" eb="158">
      <t>カイテン</t>
    </rPh>
    <rPh sb="158" eb="159">
      <t>リツ</t>
    </rPh>
    <rPh sb="169" eb="171">
      <t>ウワマワ</t>
    </rPh>
    <rPh sb="179" eb="182">
      <t>アンテイテキ</t>
    </rPh>
    <rPh sb="183" eb="185">
      <t>ジギョウ</t>
    </rPh>
    <rPh sb="185" eb="187">
      <t>ウンエイ</t>
    </rPh>
    <rPh sb="194" eb="195">
      <t>ミ</t>
    </rPh>
    <rPh sb="196" eb="197">
      <t>ト</t>
    </rPh>
    <rPh sb="201" eb="203">
      <t>シセツ</t>
    </rPh>
    <rPh sb="203" eb="205">
      <t>リヨウ</t>
    </rPh>
    <rPh sb="205" eb="206">
      <t>リツ</t>
    </rPh>
    <rPh sb="208" eb="210">
      <t>ゼンコク</t>
    </rPh>
    <rPh sb="210" eb="212">
      <t>ヘイキン</t>
    </rPh>
    <rPh sb="213" eb="214">
      <t>クラ</t>
    </rPh>
    <rPh sb="215" eb="216">
      <t>ヒク</t>
    </rPh>
    <rPh sb="217" eb="219">
      <t>スウチ</t>
    </rPh>
    <rPh sb="231" eb="233">
      <t>ジンコウ</t>
    </rPh>
    <rPh sb="233" eb="235">
      <t>ゲンショウ</t>
    </rPh>
    <rPh sb="235" eb="236">
      <t>オヨ</t>
    </rPh>
    <rPh sb="237" eb="240">
      <t>カンコウキャク</t>
    </rPh>
    <rPh sb="241" eb="243">
      <t>ゲンショウ</t>
    </rPh>
    <rPh sb="255" eb="258">
      <t>コウシンジ</t>
    </rPh>
    <rPh sb="260" eb="262">
      <t>コンゴ</t>
    </rPh>
    <rPh sb="263" eb="264">
      <t>ミズ</t>
    </rPh>
    <rPh sb="264" eb="266">
      <t>ジュヨウ</t>
    </rPh>
    <rPh sb="267" eb="269">
      <t>シヤ</t>
    </rPh>
    <rPh sb="270" eb="271">
      <t>イ</t>
    </rPh>
    <rPh sb="287" eb="290">
      <t>サイテキカ</t>
    </rPh>
    <rPh sb="291" eb="293">
      <t>シセツ</t>
    </rPh>
    <rPh sb="294" eb="297">
      <t>トウハイゴウ</t>
    </rPh>
    <rPh sb="301" eb="303">
      <t>ケントウ</t>
    </rPh>
    <rPh sb="305" eb="307">
      <t>ヒツヨウ</t>
    </rPh>
    <rPh sb="312" eb="315">
      <t>ユウシュウリツ</t>
    </rPh>
    <rPh sb="317" eb="320">
      <t>ケイカクテキ</t>
    </rPh>
    <rPh sb="321" eb="323">
      <t>ロウスイ</t>
    </rPh>
    <rPh sb="323" eb="325">
      <t>チョウサ</t>
    </rPh>
    <rPh sb="326" eb="328">
      <t>ジッシ</t>
    </rPh>
    <rPh sb="330" eb="332">
      <t>ゼンコク</t>
    </rPh>
    <rPh sb="332" eb="334">
      <t>ヘイキン</t>
    </rPh>
    <rPh sb="334" eb="335">
      <t>チ</t>
    </rPh>
    <rPh sb="336" eb="338">
      <t>ドウヨウ</t>
    </rPh>
    <rPh sb="339" eb="341">
      <t>スイジュン</t>
    </rPh>
    <rPh sb="342" eb="343">
      <t>タモ</t>
    </rPh>
    <rPh sb="348" eb="350">
      <t>コンゴ</t>
    </rPh>
    <rPh sb="351" eb="353">
      <t>ドウヨウ</t>
    </rPh>
    <rPh sb="354" eb="356">
      <t>ロウスイ</t>
    </rPh>
    <rPh sb="356" eb="358">
      <t>チョウサ</t>
    </rPh>
    <rPh sb="359" eb="360">
      <t>オコナ</t>
    </rPh>
    <rPh sb="361" eb="364">
      <t>ユウシュウリツ</t>
    </rPh>
    <phoneticPr fontId="4"/>
  </si>
  <si>
    <t>本市の施設は昭和40年代から60年代に整備されたものが多く、施設の安定稼働を行うためにも日常的なメンテナンスが必要であるが、多額の費用を要することから計画的な更新や大規模修繕などの長寿命化をはかると同時に今後の水需要を見据えた適正な規模への見直しや統廃合を含む施設の再配置についても検討する必要がある。
また、管路についても重要な管路を優先的に進めるとともに水需要に合わせた管路の大きさへの更新を行う必要がある。</t>
    <rPh sb="30" eb="32">
      <t>シセツ</t>
    </rPh>
    <rPh sb="33" eb="35">
      <t>アンテイ</t>
    </rPh>
    <rPh sb="35" eb="37">
      <t>カドウ</t>
    </rPh>
    <rPh sb="38" eb="39">
      <t>オコナ</t>
    </rPh>
    <rPh sb="44" eb="46">
      <t>ニチジョウ</t>
    </rPh>
    <rPh sb="46" eb="47">
      <t>テキ</t>
    </rPh>
    <rPh sb="55" eb="57">
      <t>ヒツヨウ</t>
    </rPh>
    <rPh sb="62" eb="64">
      <t>タガク</t>
    </rPh>
    <rPh sb="65" eb="67">
      <t>ヒヨウ</t>
    </rPh>
    <rPh sb="68" eb="69">
      <t>ヨウ</t>
    </rPh>
    <rPh sb="75" eb="78">
      <t>ケイカクテキ</t>
    </rPh>
    <rPh sb="79" eb="81">
      <t>コウシン</t>
    </rPh>
    <rPh sb="82" eb="85">
      <t>ダイキボ</t>
    </rPh>
    <rPh sb="85" eb="87">
      <t>シュウゼン</t>
    </rPh>
    <rPh sb="90" eb="94">
      <t>チョウジュミョウカ</t>
    </rPh>
    <rPh sb="99" eb="101">
      <t>ドウジ</t>
    </rPh>
    <rPh sb="102" eb="104">
      <t>コンゴ</t>
    </rPh>
    <rPh sb="105" eb="106">
      <t>ミズ</t>
    </rPh>
    <rPh sb="106" eb="108">
      <t>ジュヨウ</t>
    </rPh>
    <rPh sb="109" eb="111">
      <t>ミス</t>
    </rPh>
    <rPh sb="113" eb="115">
      <t>テキセイ</t>
    </rPh>
    <rPh sb="116" eb="118">
      <t>キボ</t>
    </rPh>
    <rPh sb="120" eb="122">
      <t>ミナオ</t>
    </rPh>
    <rPh sb="124" eb="127">
      <t>トウハイゴウ</t>
    </rPh>
    <rPh sb="128" eb="129">
      <t>フク</t>
    </rPh>
    <rPh sb="130" eb="132">
      <t>シセツ</t>
    </rPh>
    <rPh sb="133" eb="136">
      <t>サイハイチ</t>
    </rPh>
    <rPh sb="141" eb="143">
      <t>ケントウ</t>
    </rPh>
    <rPh sb="145" eb="147">
      <t>ヒツヨウ</t>
    </rPh>
    <rPh sb="155" eb="157">
      <t>カンロ</t>
    </rPh>
    <rPh sb="162" eb="164">
      <t>ジュウヨウ</t>
    </rPh>
    <rPh sb="165" eb="167">
      <t>カンロ</t>
    </rPh>
    <rPh sb="168" eb="171">
      <t>ユウセンテキ</t>
    </rPh>
    <rPh sb="172" eb="173">
      <t>スス</t>
    </rPh>
    <rPh sb="179" eb="180">
      <t>ミズ</t>
    </rPh>
    <rPh sb="180" eb="182">
      <t>ジュヨウ</t>
    </rPh>
    <rPh sb="183" eb="184">
      <t>ア</t>
    </rPh>
    <rPh sb="187" eb="189">
      <t>カンロ</t>
    </rPh>
    <rPh sb="190" eb="191">
      <t>オオ</t>
    </rPh>
    <rPh sb="195" eb="197">
      <t>コウシン</t>
    </rPh>
    <rPh sb="198" eb="199">
      <t>オコナ</t>
    </rPh>
    <rPh sb="200" eb="202">
      <t>ヒツヨウ</t>
    </rPh>
    <phoneticPr fontId="4"/>
  </si>
  <si>
    <t xml:space="preserve">現在の経営状況は比較的良好であるといえるが、施設整備や維持などにかかる経費等は多く健全な事業経営のためには今後もさらなるコスト削減の努力を続ける必要がある。
また、施設・管路は、老朽化が進み改良や耐震化などが課題であることから更新需要に対応するとともに災害等に強い水道を目指していく。
</t>
    <rPh sb="0" eb="2">
      <t>ゲンザイ</t>
    </rPh>
    <rPh sb="3" eb="5">
      <t>ケイエイ</t>
    </rPh>
    <rPh sb="5" eb="7">
      <t>ジョウキョウ</t>
    </rPh>
    <rPh sb="8" eb="11">
      <t>ヒカクテキ</t>
    </rPh>
    <rPh sb="11" eb="13">
      <t>リョウコウ</t>
    </rPh>
    <rPh sb="22" eb="24">
      <t>シセツ</t>
    </rPh>
    <rPh sb="24" eb="26">
      <t>セイビ</t>
    </rPh>
    <rPh sb="27" eb="29">
      <t>イジ</t>
    </rPh>
    <rPh sb="35" eb="37">
      <t>ケイヒ</t>
    </rPh>
    <rPh sb="37" eb="38">
      <t>トウ</t>
    </rPh>
    <rPh sb="39" eb="40">
      <t>オオ</t>
    </rPh>
    <rPh sb="41" eb="43">
      <t>ケンゼン</t>
    </rPh>
    <rPh sb="44" eb="46">
      <t>ジギョウ</t>
    </rPh>
    <rPh sb="46" eb="48">
      <t>ケイエイ</t>
    </rPh>
    <rPh sb="53" eb="55">
      <t>コンゴ</t>
    </rPh>
    <rPh sb="63" eb="65">
      <t>サクゲン</t>
    </rPh>
    <rPh sb="66" eb="68">
      <t>ドリョク</t>
    </rPh>
    <rPh sb="69" eb="70">
      <t>ツヅ</t>
    </rPh>
    <rPh sb="72" eb="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</si>
</sst>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0.01</c:v>
                </c:pt>
                <c:pt idx="1">
                  <c:v>0.04</c:v>
                </c:pt>
                <c:pt idx="2">
                  <c:v>0.54</c:v>
                </c:pt>
                <c:pt idx="3">
                  <c:v>0.97</c:v>
                </c:pt>
                <c:pt idx="4" formatCode="#,##0.00;&quot;△&quot;#,##0.00">
                  <c:v>0</c:v>
                </c:pt>
              </c:numCache>
            </c:numRef>
          </c:val>
          <c:extLst>
            <c:ext xmlns:c16="http://schemas.microsoft.com/office/drawing/2014/chart" uri="{C3380CC4-5D6E-409C-BE32-E72D297353CC}">
              <c16:uniqueId val="{00000000-A806-46F1-823F-F046B8FACDB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A806-46F1-823F-F046B8FACDB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23.56</c:v>
                </c:pt>
                <c:pt idx="1">
                  <c:v>23.67</c:v>
                </c:pt>
                <c:pt idx="2">
                  <c:v>23.81</c:v>
                </c:pt>
                <c:pt idx="3">
                  <c:v>23.3</c:v>
                </c:pt>
                <c:pt idx="4">
                  <c:v>22.65</c:v>
                </c:pt>
              </c:numCache>
            </c:numRef>
          </c:val>
          <c:extLst>
            <c:ext xmlns:c16="http://schemas.microsoft.com/office/drawing/2014/chart" uri="{C3380CC4-5D6E-409C-BE32-E72D297353CC}">
              <c16:uniqueId val="{00000000-8277-43A8-A469-17ABEF6D70E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8277-43A8-A469-17ABEF6D70E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89.65</c:v>
                </c:pt>
                <c:pt idx="1">
                  <c:v>89.6</c:v>
                </c:pt>
                <c:pt idx="2">
                  <c:v>89</c:v>
                </c:pt>
                <c:pt idx="3">
                  <c:v>87.44</c:v>
                </c:pt>
                <c:pt idx="4">
                  <c:v>88.48</c:v>
                </c:pt>
              </c:numCache>
            </c:numRef>
          </c:val>
          <c:extLst>
            <c:ext xmlns:c16="http://schemas.microsoft.com/office/drawing/2014/chart" uri="{C3380CC4-5D6E-409C-BE32-E72D297353CC}">
              <c16:uniqueId val="{00000000-4C81-4693-B12A-8BF03D4E1F2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4C81-4693-B12A-8BF03D4E1F2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120.23</c:v>
                </c:pt>
                <c:pt idx="1">
                  <c:v>127.67</c:v>
                </c:pt>
                <c:pt idx="2">
                  <c:v>129.22999999999999</c:v>
                </c:pt>
                <c:pt idx="3">
                  <c:v>126.27</c:v>
                </c:pt>
                <c:pt idx="4">
                  <c:v>118.82</c:v>
                </c:pt>
              </c:numCache>
            </c:numRef>
          </c:val>
          <c:extLst>
            <c:ext xmlns:c16="http://schemas.microsoft.com/office/drawing/2014/chart" uri="{C3380CC4-5D6E-409C-BE32-E72D297353CC}">
              <c16:uniqueId val="{00000000-F639-4A75-9644-08A7324711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F639-4A75-9644-08A7324711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59.74</c:v>
                </c:pt>
                <c:pt idx="1">
                  <c:v>60.95</c:v>
                </c:pt>
                <c:pt idx="2">
                  <c:v>61.35</c:v>
                </c:pt>
                <c:pt idx="3">
                  <c:v>54.16</c:v>
                </c:pt>
                <c:pt idx="4">
                  <c:v>55.05</c:v>
                </c:pt>
              </c:numCache>
            </c:numRef>
          </c:val>
          <c:extLst>
            <c:ext xmlns:c16="http://schemas.microsoft.com/office/drawing/2014/chart" uri="{C3380CC4-5D6E-409C-BE32-E72D297353CC}">
              <c16:uniqueId val="{00000000-AB18-4245-8941-08E8C9209B0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AB18-4245-8941-08E8C9209B0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19.91</c:v>
                </c:pt>
                <c:pt idx="1">
                  <c:v>35.64</c:v>
                </c:pt>
                <c:pt idx="2">
                  <c:v>37.130000000000003</c:v>
                </c:pt>
                <c:pt idx="3">
                  <c:v>6.85</c:v>
                </c:pt>
                <c:pt idx="4">
                  <c:v>45.61</c:v>
                </c:pt>
              </c:numCache>
            </c:numRef>
          </c:val>
          <c:extLst>
            <c:ext xmlns:c16="http://schemas.microsoft.com/office/drawing/2014/chart" uri="{C3380CC4-5D6E-409C-BE32-E72D297353CC}">
              <c16:uniqueId val="{00000000-2883-4FD4-809F-6DA2043EC3E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2883-4FD4-809F-6DA2043EC3E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4B-4693-95AD-5AC50B5E587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6E4B-4693-95AD-5AC50B5E587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293.70999999999998</c:v>
                </c:pt>
                <c:pt idx="1">
                  <c:v>1157.97</c:v>
                </c:pt>
                <c:pt idx="2">
                  <c:v>1201.8900000000001</c:v>
                </c:pt>
                <c:pt idx="3">
                  <c:v>826.68</c:v>
                </c:pt>
                <c:pt idx="4">
                  <c:v>481.65</c:v>
                </c:pt>
              </c:numCache>
            </c:numRef>
          </c:val>
          <c:extLst>
            <c:ext xmlns:c16="http://schemas.microsoft.com/office/drawing/2014/chart" uri="{C3380CC4-5D6E-409C-BE32-E72D297353CC}">
              <c16:uniqueId val="{00000000-A186-4886-996A-8DBF1242A43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A186-4886-996A-8DBF1242A43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67.03</c:v>
                </c:pt>
                <c:pt idx="1">
                  <c:v>78.09</c:v>
                </c:pt>
                <c:pt idx="2">
                  <c:v>90.21</c:v>
                </c:pt>
                <c:pt idx="3">
                  <c:v>109.44</c:v>
                </c:pt>
                <c:pt idx="4">
                  <c:v>118.34</c:v>
                </c:pt>
              </c:numCache>
            </c:numRef>
          </c:val>
          <c:extLst>
            <c:ext xmlns:c16="http://schemas.microsoft.com/office/drawing/2014/chart" uri="{C3380CC4-5D6E-409C-BE32-E72D297353CC}">
              <c16:uniqueId val="{00000000-BD8A-4AA6-8B58-7753612252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BD8A-4AA6-8B58-7753612252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131.31</c:v>
                </c:pt>
                <c:pt idx="1">
                  <c:v>135.33000000000001</c:v>
                </c:pt>
                <c:pt idx="2">
                  <c:v>133.41</c:v>
                </c:pt>
                <c:pt idx="3">
                  <c:v>126.41</c:v>
                </c:pt>
                <c:pt idx="4">
                  <c:v>119.68</c:v>
                </c:pt>
              </c:numCache>
            </c:numRef>
          </c:val>
          <c:extLst>
            <c:ext xmlns:c16="http://schemas.microsoft.com/office/drawing/2014/chart" uri="{C3380CC4-5D6E-409C-BE32-E72D297353CC}">
              <c16:uniqueId val="{00000000-7EFA-427E-BE93-514195C9145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7EFA-427E-BE93-514195C9145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221.91</c:v>
                </c:pt>
                <c:pt idx="1">
                  <c:v>216.26</c:v>
                </c:pt>
                <c:pt idx="2">
                  <c:v>220.95</c:v>
                </c:pt>
                <c:pt idx="3">
                  <c:v>231.02</c:v>
                </c:pt>
                <c:pt idx="4">
                  <c:v>244.57</c:v>
                </c:pt>
              </c:numCache>
            </c:numRef>
          </c:val>
          <c:extLst>
            <c:ext xmlns:c16="http://schemas.microsoft.com/office/drawing/2014/chart" uri="{C3380CC4-5D6E-409C-BE32-E72D297353CC}">
              <c16:uniqueId val="{00000000-1FB9-4846-8EB7-A62A7746F94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1FB9-4846-8EB7-A62A7746F94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 zoomScaleNormal="100" workbookViewId="0">
      <selection activeCell="W8" sqref="W8:AC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鳥羽市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18523</v>
      </c>
      <c r="AM8" s="71"/>
      <c r="AN8" s="71"/>
      <c r="AO8" s="71"/>
      <c r="AP8" s="71"/>
      <c r="AQ8" s="71"/>
      <c r="AR8" s="71"/>
      <c r="AS8" s="71"/>
      <c r="AT8" s="67">
        <f>データ!$S$6</f>
        <v>107.34</v>
      </c>
      <c r="AU8" s="68"/>
      <c r="AV8" s="68"/>
      <c r="AW8" s="68"/>
      <c r="AX8" s="68"/>
      <c r="AY8" s="68"/>
      <c r="AZ8" s="68"/>
      <c r="BA8" s="68"/>
      <c r="BB8" s="70">
        <f>データ!$T$6</f>
        <v>172.56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84.31</v>
      </c>
      <c r="J10" s="68"/>
      <c r="K10" s="68"/>
      <c r="L10" s="68"/>
      <c r="M10" s="68"/>
      <c r="N10" s="68"/>
      <c r="O10" s="69"/>
      <c r="P10" s="70">
        <f>データ!$P$6</f>
        <v>99.89</v>
      </c>
      <c r="Q10" s="70"/>
      <c r="R10" s="70"/>
      <c r="S10" s="70"/>
      <c r="T10" s="70"/>
      <c r="U10" s="70"/>
      <c r="V10" s="70"/>
      <c r="W10" s="71">
        <f>データ!$Q$6</f>
        <v>3025</v>
      </c>
      <c r="X10" s="71"/>
      <c r="Y10" s="71"/>
      <c r="Z10" s="71"/>
      <c r="AA10" s="71"/>
      <c r="AB10" s="71"/>
      <c r="AC10" s="71"/>
      <c r="AD10" s="2"/>
      <c r="AE10" s="2"/>
      <c r="AF10" s="2"/>
      <c r="AG10" s="2"/>
      <c r="AH10" s="4"/>
      <c r="AI10" s="4"/>
      <c r="AJ10" s="4"/>
      <c r="AK10" s="4"/>
      <c r="AL10" s="71">
        <f>データ!$U$6</f>
        <v>18251</v>
      </c>
      <c r="AM10" s="71"/>
      <c r="AN10" s="71"/>
      <c r="AO10" s="71"/>
      <c r="AP10" s="71"/>
      <c r="AQ10" s="71"/>
      <c r="AR10" s="71"/>
      <c r="AS10" s="71"/>
      <c r="AT10" s="67">
        <f>データ!$V$6</f>
        <v>107.34</v>
      </c>
      <c r="AU10" s="68"/>
      <c r="AV10" s="68"/>
      <c r="AW10" s="68"/>
      <c r="AX10" s="68"/>
      <c r="AY10" s="68"/>
      <c r="AZ10" s="68"/>
      <c r="BA10" s="68"/>
      <c r="BB10" s="70">
        <f>データ!$W$6</f>
        <v>170.03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4VnmPoiAdL+nuBcyeJRdj4a3KsnuvYcsCz6sTno71sWMfq9YJt3H27wPQz/Y3EoHbbC2GGQPqXJmG+XGeEJ1WA==" saltValue="x7VmhfZwITOTKFM3EUcac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242110</v>
      </c>
      <c r="D6" s="34">
        <f t="shared" si="3"/>
        <v>46</v>
      </c>
      <c r="E6" s="34">
        <f t="shared" si="3"/>
        <v>1</v>
      </c>
      <c r="F6" s="34">
        <f t="shared" si="3"/>
        <v>0</v>
      </c>
      <c r="G6" s="34">
        <f t="shared" si="3"/>
        <v>1</v>
      </c>
      <c r="H6" s="34" t="str">
        <f t="shared" si="3"/>
        <v>三重県　鳥羽市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84.31</v>
      </c>
      <c r="P6" s="35">
        <f t="shared" si="3"/>
        <v>99.89</v>
      </c>
      <c r="Q6" s="35">
        <f t="shared" si="3"/>
        <v>3025</v>
      </c>
      <c r="R6" s="35">
        <f t="shared" si="3"/>
        <v>18523</v>
      </c>
      <c r="S6" s="35">
        <f t="shared" si="3"/>
        <v>107.34</v>
      </c>
      <c r="T6" s="35">
        <f t="shared" si="3"/>
        <v>172.56</v>
      </c>
      <c r="U6" s="35">
        <f t="shared" si="3"/>
        <v>18251</v>
      </c>
      <c r="V6" s="35">
        <f t="shared" si="3"/>
        <v>107.34</v>
      </c>
      <c r="W6" s="35">
        <f t="shared" si="3"/>
        <v>170.03</v>
      </c>
      <c r="X6" s="36">
        <f>IF(X7="",NA(),X7)</f>
        <v>120.23</v>
      </c>
      <c r="Y6" s="36">
        <f t="shared" ref="Y6:AG6" si="4">IF(Y7="",NA(),Y7)</f>
        <v>127.67</v>
      </c>
      <c r="Z6" s="36">
        <f t="shared" si="4"/>
        <v>129.22999999999999</v>
      </c>
      <c r="AA6" s="36">
        <f t="shared" si="4"/>
        <v>126.27</v>
      </c>
      <c r="AB6" s="36">
        <f t="shared" si="4"/>
        <v>118.82</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293.70999999999998</v>
      </c>
      <c r="AU6" s="36">
        <f t="shared" ref="AU6:BC6" si="6">IF(AU7="",NA(),AU7)</f>
        <v>1157.97</v>
      </c>
      <c r="AV6" s="36">
        <f t="shared" si="6"/>
        <v>1201.8900000000001</v>
      </c>
      <c r="AW6" s="36">
        <f t="shared" si="6"/>
        <v>826.68</v>
      </c>
      <c r="AX6" s="36">
        <f t="shared" si="6"/>
        <v>481.65</v>
      </c>
      <c r="AY6" s="36">
        <f t="shared" si="6"/>
        <v>391.54</v>
      </c>
      <c r="AZ6" s="36">
        <f t="shared" si="6"/>
        <v>384.34</v>
      </c>
      <c r="BA6" s="36">
        <f t="shared" si="6"/>
        <v>359.47</v>
      </c>
      <c r="BB6" s="36">
        <f t="shared" si="6"/>
        <v>369.69</v>
      </c>
      <c r="BC6" s="36">
        <f t="shared" si="6"/>
        <v>379.08</v>
      </c>
      <c r="BD6" s="35" t="str">
        <f>IF(BD7="","",IF(BD7="-","【-】","【"&amp;SUBSTITUTE(TEXT(BD7,"#,##0.00"),"-","△")&amp;"】"))</f>
        <v>【264.97】</v>
      </c>
      <c r="BE6" s="36">
        <f>IF(BE7="",NA(),BE7)</f>
        <v>67.03</v>
      </c>
      <c r="BF6" s="36">
        <f t="shared" ref="BF6:BN6" si="7">IF(BF7="",NA(),BF7)</f>
        <v>78.09</v>
      </c>
      <c r="BG6" s="36">
        <f t="shared" si="7"/>
        <v>90.21</v>
      </c>
      <c r="BH6" s="36">
        <f t="shared" si="7"/>
        <v>109.44</v>
      </c>
      <c r="BI6" s="36">
        <f t="shared" si="7"/>
        <v>118.34</v>
      </c>
      <c r="BJ6" s="36">
        <f t="shared" si="7"/>
        <v>386.97</v>
      </c>
      <c r="BK6" s="36">
        <f t="shared" si="7"/>
        <v>380.58</v>
      </c>
      <c r="BL6" s="36">
        <f t="shared" si="7"/>
        <v>401.79</v>
      </c>
      <c r="BM6" s="36">
        <f t="shared" si="7"/>
        <v>402.99</v>
      </c>
      <c r="BN6" s="36">
        <f t="shared" si="7"/>
        <v>398.98</v>
      </c>
      <c r="BO6" s="35" t="str">
        <f>IF(BO7="","",IF(BO7="-","【-】","【"&amp;SUBSTITUTE(TEXT(BO7,"#,##0.00"),"-","△")&amp;"】"))</f>
        <v>【266.61】</v>
      </c>
      <c r="BP6" s="36">
        <f>IF(BP7="",NA(),BP7)</f>
        <v>131.31</v>
      </c>
      <c r="BQ6" s="36">
        <f t="shared" ref="BQ6:BY6" si="8">IF(BQ7="",NA(),BQ7)</f>
        <v>135.33000000000001</v>
      </c>
      <c r="BR6" s="36">
        <f t="shared" si="8"/>
        <v>133.41</v>
      </c>
      <c r="BS6" s="36">
        <f t="shared" si="8"/>
        <v>126.41</v>
      </c>
      <c r="BT6" s="36">
        <f t="shared" si="8"/>
        <v>119.68</v>
      </c>
      <c r="BU6" s="36">
        <f t="shared" si="8"/>
        <v>101.72</v>
      </c>
      <c r="BV6" s="36">
        <f t="shared" si="8"/>
        <v>102.38</v>
      </c>
      <c r="BW6" s="36">
        <f t="shared" si="8"/>
        <v>100.12</v>
      </c>
      <c r="BX6" s="36">
        <f t="shared" si="8"/>
        <v>98.66</v>
      </c>
      <c r="BY6" s="36">
        <f t="shared" si="8"/>
        <v>98.64</v>
      </c>
      <c r="BZ6" s="35" t="str">
        <f>IF(BZ7="","",IF(BZ7="-","【-】","【"&amp;SUBSTITUTE(TEXT(BZ7,"#,##0.00"),"-","△")&amp;"】"))</f>
        <v>【103.24】</v>
      </c>
      <c r="CA6" s="36">
        <f>IF(CA7="",NA(),CA7)</f>
        <v>221.91</v>
      </c>
      <c r="CB6" s="36">
        <f t="shared" ref="CB6:CJ6" si="9">IF(CB7="",NA(),CB7)</f>
        <v>216.26</v>
      </c>
      <c r="CC6" s="36">
        <f t="shared" si="9"/>
        <v>220.95</v>
      </c>
      <c r="CD6" s="36">
        <f t="shared" si="9"/>
        <v>231.02</v>
      </c>
      <c r="CE6" s="36">
        <f t="shared" si="9"/>
        <v>244.57</v>
      </c>
      <c r="CF6" s="36">
        <f t="shared" si="9"/>
        <v>168.2</v>
      </c>
      <c r="CG6" s="36">
        <f t="shared" si="9"/>
        <v>168.67</v>
      </c>
      <c r="CH6" s="36">
        <f t="shared" si="9"/>
        <v>174.97</v>
      </c>
      <c r="CI6" s="36">
        <f t="shared" si="9"/>
        <v>178.59</v>
      </c>
      <c r="CJ6" s="36">
        <f t="shared" si="9"/>
        <v>178.92</v>
      </c>
      <c r="CK6" s="35" t="str">
        <f>IF(CK7="","",IF(CK7="-","【-】","【"&amp;SUBSTITUTE(TEXT(CK7,"#,##0.00"),"-","△")&amp;"】"))</f>
        <v>【168.38】</v>
      </c>
      <c r="CL6" s="36">
        <f>IF(CL7="",NA(),CL7)</f>
        <v>23.56</v>
      </c>
      <c r="CM6" s="36">
        <f t="shared" ref="CM6:CU6" si="10">IF(CM7="",NA(),CM7)</f>
        <v>23.67</v>
      </c>
      <c r="CN6" s="36">
        <f t="shared" si="10"/>
        <v>23.81</v>
      </c>
      <c r="CO6" s="36">
        <f t="shared" si="10"/>
        <v>23.3</v>
      </c>
      <c r="CP6" s="36">
        <f t="shared" si="10"/>
        <v>22.65</v>
      </c>
      <c r="CQ6" s="36">
        <f t="shared" si="10"/>
        <v>54.77</v>
      </c>
      <c r="CR6" s="36">
        <f t="shared" si="10"/>
        <v>54.92</v>
      </c>
      <c r="CS6" s="36">
        <f t="shared" si="10"/>
        <v>55.63</v>
      </c>
      <c r="CT6" s="36">
        <f t="shared" si="10"/>
        <v>55.03</v>
      </c>
      <c r="CU6" s="36">
        <f t="shared" si="10"/>
        <v>55.14</v>
      </c>
      <c r="CV6" s="35" t="str">
        <f>IF(CV7="","",IF(CV7="-","【-】","【"&amp;SUBSTITUTE(TEXT(CV7,"#,##0.00"),"-","△")&amp;"】"))</f>
        <v>【60.00】</v>
      </c>
      <c r="CW6" s="36">
        <f>IF(CW7="",NA(),CW7)</f>
        <v>89.65</v>
      </c>
      <c r="CX6" s="36">
        <f t="shared" ref="CX6:DF6" si="11">IF(CX7="",NA(),CX7)</f>
        <v>89.6</v>
      </c>
      <c r="CY6" s="36">
        <f t="shared" si="11"/>
        <v>89</v>
      </c>
      <c r="CZ6" s="36">
        <f t="shared" si="11"/>
        <v>87.44</v>
      </c>
      <c r="DA6" s="36">
        <f t="shared" si="11"/>
        <v>88.48</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59.74</v>
      </c>
      <c r="DI6" s="36">
        <f t="shared" ref="DI6:DQ6" si="12">IF(DI7="",NA(),DI7)</f>
        <v>60.95</v>
      </c>
      <c r="DJ6" s="36">
        <f t="shared" si="12"/>
        <v>61.35</v>
      </c>
      <c r="DK6" s="36">
        <f t="shared" si="12"/>
        <v>54.16</v>
      </c>
      <c r="DL6" s="36">
        <f t="shared" si="12"/>
        <v>55.05</v>
      </c>
      <c r="DM6" s="36">
        <f t="shared" si="12"/>
        <v>47.46</v>
      </c>
      <c r="DN6" s="36">
        <f t="shared" si="12"/>
        <v>48.49</v>
      </c>
      <c r="DO6" s="36">
        <f t="shared" si="12"/>
        <v>48.05</v>
      </c>
      <c r="DP6" s="36">
        <f t="shared" si="12"/>
        <v>48.87</v>
      </c>
      <c r="DQ6" s="36">
        <f t="shared" si="12"/>
        <v>49.92</v>
      </c>
      <c r="DR6" s="35" t="str">
        <f>IF(DR7="","",IF(DR7="-","【-】","【"&amp;SUBSTITUTE(TEXT(DR7,"#,##0.00"),"-","△")&amp;"】"))</f>
        <v>【49.59】</v>
      </c>
      <c r="DS6" s="36">
        <f>IF(DS7="",NA(),DS7)</f>
        <v>19.91</v>
      </c>
      <c r="DT6" s="36">
        <f t="shared" ref="DT6:EB6" si="13">IF(DT7="",NA(),DT7)</f>
        <v>35.64</v>
      </c>
      <c r="DU6" s="36">
        <f t="shared" si="13"/>
        <v>37.130000000000003</v>
      </c>
      <c r="DV6" s="36">
        <f t="shared" si="13"/>
        <v>6.85</v>
      </c>
      <c r="DW6" s="36">
        <f t="shared" si="13"/>
        <v>45.61</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0.01</v>
      </c>
      <c r="EE6" s="36">
        <f t="shared" ref="EE6:EM6" si="14">IF(EE7="",NA(),EE7)</f>
        <v>0.04</v>
      </c>
      <c r="EF6" s="36">
        <f t="shared" si="14"/>
        <v>0.54</v>
      </c>
      <c r="EG6" s="36">
        <f t="shared" si="14"/>
        <v>0.97</v>
      </c>
      <c r="EH6" s="35">
        <f t="shared" si="14"/>
        <v>0</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242110</v>
      </c>
      <c r="D7" s="38">
        <v>46</v>
      </c>
      <c r="E7" s="38">
        <v>1</v>
      </c>
      <c r="F7" s="38">
        <v>0</v>
      </c>
      <c r="G7" s="38">
        <v>1</v>
      </c>
      <c r="H7" s="38" t="s">
        <v>93</v>
      </c>
      <c r="I7" s="38" t="s">
        <v>94</v>
      </c>
      <c r="J7" s="38" t="s">
        <v>95</v>
      </c>
      <c r="K7" s="38" t="s">
        <v>96</v>
      </c>
      <c r="L7" s="38" t="s">
        <v>97</v>
      </c>
      <c r="M7" s="38" t="s">
        <v>98</v>
      </c>
      <c r="N7" s="39" t="s">
        <v>99</v>
      </c>
      <c r="O7" s="39">
        <v>84.31</v>
      </c>
      <c r="P7" s="39">
        <v>99.89</v>
      </c>
      <c r="Q7" s="39">
        <v>3025</v>
      </c>
      <c r="R7" s="39">
        <v>18523</v>
      </c>
      <c r="S7" s="39">
        <v>107.34</v>
      </c>
      <c r="T7" s="39">
        <v>172.56</v>
      </c>
      <c r="U7" s="39">
        <v>18251</v>
      </c>
      <c r="V7" s="39">
        <v>107.34</v>
      </c>
      <c r="W7" s="39">
        <v>170.03</v>
      </c>
      <c r="X7" s="39">
        <v>120.23</v>
      </c>
      <c r="Y7" s="39">
        <v>127.67</v>
      </c>
      <c r="Z7" s="39">
        <v>129.22999999999999</v>
      </c>
      <c r="AA7" s="39">
        <v>126.27</v>
      </c>
      <c r="AB7" s="39">
        <v>118.82</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293.70999999999998</v>
      </c>
      <c r="AU7" s="39">
        <v>1157.97</v>
      </c>
      <c r="AV7" s="39">
        <v>1201.8900000000001</v>
      </c>
      <c r="AW7" s="39">
        <v>826.68</v>
      </c>
      <c r="AX7" s="39">
        <v>481.65</v>
      </c>
      <c r="AY7" s="39">
        <v>391.54</v>
      </c>
      <c r="AZ7" s="39">
        <v>384.34</v>
      </c>
      <c r="BA7" s="39">
        <v>359.47</v>
      </c>
      <c r="BB7" s="39">
        <v>369.69</v>
      </c>
      <c r="BC7" s="39">
        <v>379.08</v>
      </c>
      <c r="BD7" s="39">
        <v>264.97000000000003</v>
      </c>
      <c r="BE7" s="39">
        <v>67.03</v>
      </c>
      <c r="BF7" s="39">
        <v>78.09</v>
      </c>
      <c r="BG7" s="39">
        <v>90.21</v>
      </c>
      <c r="BH7" s="39">
        <v>109.44</v>
      </c>
      <c r="BI7" s="39">
        <v>118.34</v>
      </c>
      <c r="BJ7" s="39">
        <v>386.97</v>
      </c>
      <c r="BK7" s="39">
        <v>380.58</v>
      </c>
      <c r="BL7" s="39">
        <v>401.79</v>
      </c>
      <c r="BM7" s="39">
        <v>402.99</v>
      </c>
      <c r="BN7" s="39">
        <v>398.98</v>
      </c>
      <c r="BO7" s="39">
        <v>266.61</v>
      </c>
      <c r="BP7" s="39">
        <v>131.31</v>
      </c>
      <c r="BQ7" s="39">
        <v>135.33000000000001</v>
      </c>
      <c r="BR7" s="39">
        <v>133.41</v>
      </c>
      <c r="BS7" s="39">
        <v>126.41</v>
      </c>
      <c r="BT7" s="39">
        <v>119.68</v>
      </c>
      <c r="BU7" s="39">
        <v>101.72</v>
      </c>
      <c r="BV7" s="39">
        <v>102.38</v>
      </c>
      <c r="BW7" s="39">
        <v>100.12</v>
      </c>
      <c r="BX7" s="39">
        <v>98.66</v>
      </c>
      <c r="BY7" s="39">
        <v>98.64</v>
      </c>
      <c r="BZ7" s="39">
        <v>103.24</v>
      </c>
      <c r="CA7" s="39">
        <v>221.91</v>
      </c>
      <c r="CB7" s="39">
        <v>216.26</v>
      </c>
      <c r="CC7" s="39">
        <v>220.95</v>
      </c>
      <c r="CD7" s="39">
        <v>231.02</v>
      </c>
      <c r="CE7" s="39">
        <v>244.57</v>
      </c>
      <c r="CF7" s="39">
        <v>168.2</v>
      </c>
      <c r="CG7" s="39">
        <v>168.67</v>
      </c>
      <c r="CH7" s="39">
        <v>174.97</v>
      </c>
      <c r="CI7" s="39">
        <v>178.59</v>
      </c>
      <c r="CJ7" s="39">
        <v>178.92</v>
      </c>
      <c r="CK7" s="39">
        <v>168.38</v>
      </c>
      <c r="CL7" s="39">
        <v>23.56</v>
      </c>
      <c r="CM7" s="39">
        <v>23.67</v>
      </c>
      <c r="CN7" s="39">
        <v>23.81</v>
      </c>
      <c r="CO7" s="39">
        <v>23.3</v>
      </c>
      <c r="CP7" s="39">
        <v>22.65</v>
      </c>
      <c r="CQ7" s="39">
        <v>54.77</v>
      </c>
      <c r="CR7" s="39">
        <v>54.92</v>
      </c>
      <c r="CS7" s="39">
        <v>55.63</v>
      </c>
      <c r="CT7" s="39">
        <v>55.03</v>
      </c>
      <c r="CU7" s="39">
        <v>55.14</v>
      </c>
      <c r="CV7" s="39">
        <v>60</v>
      </c>
      <c r="CW7" s="39">
        <v>89.65</v>
      </c>
      <c r="CX7" s="39">
        <v>89.6</v>
      </c>
      <c r="CY7" s="39">
        <v>89</v>
      </c>
      <c r="CZ7" s="39">
        <v>87.44</v>
      </c>
      <c r="DA7" s="39">
        <v>88.48</v>
      </c>
      <c r="DB7" s="39">
        <v>82.89</v>
      </c>
      <c r="DC7" s="39">
        <v>82.66</v>
      </c>
      <c r="DD7" s="39">
        <v>82.04</v>
      </c>
      <c r="DE7" s="39">
        <v>81.900000000000006</v>
      </c>
      <c r="DF7" s="39">
        <v>81.39</v>
      </c>
      <c r="DG7" s="39">
        <v>89.8</v>
      </c>
      <c r="DH7" s="39">
        <v>59.74</v>
      </c>
      <c r="DI7" s="39">
        <v>60.95</v>
      </c>
      <c r="DJ7" s="39">
        <v>61.35</v>
      </c>
      <c r="DK7" s="39">
        <v>54.16</v>
      </c>
      <c r="DL7" s="39">
        <v>55.05</v>
      </c>
      <c r="DM7" s="39">
        <v>47.46</v>
      </c>
      <c r="DN7" s="39">
        <v>48.49</v>
      </c>
      <c r="DO7" s="39">
        <v>48.05</v>
      </c>
      <c r="DP7" s="39">
        <v>48.87</v>
      </c>
      <c r="DQ7" s="39">
        <v>49.92</v>
      </c>
      <c r="DR7" s="39">
        <v>49.59</v>
      </c>
      <c r="DS7" s="39">
        <v>19.91</v>
      </c>
      <c r="DT7" s="39">
        <v>35.64</v>
      </c>
      <c r="DU7" s="39">
        <v>37.130000000000003</v>
      </c>
      <c r="DV7" s="39">
        <v>6.85</v>
      </c>
      <c r="DW7" s="39">
        <v>45.61</v>
      </c>
      <c r="DX7" s="39">
        <v>9.7100000000000009</v>
      </c>
      <c r="DY7" s="39">
        <v>12.79</v>
      </c>
      <c r="DZ7" s="39">
        <v>13.39</v>
      </c>
      <c r="EA7" s="39">
        <v>14.85</v>
      </c>
      <c r="EB7" s="39">
        <v>16.88</v>
      </c>
      <c r="EC7" s="39">
        <v>19.440000000000001</v>
      </c>
      <c r="ED7" s="39">
        <v>0.01</v>
      </c>
      <c r="EE7" s="39">
        <v>0.04</v>
      </c>
      <c r="EF7" s="39">
        <v>0.54</v>
      </c>
      <c r="EG7" s="39">
        <v>0.97</v>
      </c>
      <c r="EH7" s="39">
        <v>0</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r02044</cp:lastModifiedBy>
  <cp:lastPrinted>2021-02-03T07:44:06Z</cp:lastPrinted>
  <dcterms:created xsi:type="dcterms:W3CDTF">2020-12-04T02:10:29Z</dcterms:created>
  <dcterms:modified xsi:type="dcterms:W3CDTF">2021-02-03T08:18:11Z</dcterms:modified>
  <cp:category/>
</cp:coreProperties>
</file>