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91\Desktop\02.05〆 経営比較分析表（R1決算）\"/>
    </mc:Choice>
  </mc:AlternateContent>
  <workbookProtection workbookAlgorithmName="SHA-512" workbookHashValue="dwe4y+f0AQjl3zdcKMKGLBr6DWkKCMIuHWJJyFAKeegaz8DKjOFz6S+5WXxO8clNdgoMKroWbuzpX1mE5UyhCg==" workbookSaltValue="PRK9nfh6CpAIL/wLL2t01A==" workbookSpinCount="100000" lockStructure="1"/>
  <bookViews>
    <workbookView xWindow="0" yWindow="0" windowWidth="15360" windowHeight="7632"/>
  </bookViews>
  <sheets>
    <sheet name="法適用_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P10" i="4"/>
  <c r="I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<sst xmlns="http://schemas.openxmlformats.org/spreadsheetml/2006/main" count="228" uniqueCount="113">
  <si>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経営比較分析表（令和元年度決算）</t>
    <rPh sb="8" eb="10">
      <t>レイワ</t>
    </rPh>
    <rPh sb="10" eb="12">
      <t>ガンネン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</si>
  <si>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</si>
  <si>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</si>
  <si>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</si>
  <si>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</si>
  <si>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</si>
  <si>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</si>
  <si>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</si>
  <si>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</si>
  <si>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</si>
  <si>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</si>
  <si>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</si>
  <si>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</si>
  <si>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</si>
  <si>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</si>
  <si>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</si>
  <si>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</si>
  <si>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</si>
  <si>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</si>
  <si>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</si>
  <si>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</si>
  <si>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</si>
  <si>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</si>
  <si>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</si>
  <si>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</si>
  <si>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</si>
  <si>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</si>
  <si>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</si>
  <si>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</si>
  <si>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</si>
  <si>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</si>
  <si>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</si>
  <si>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</si>
  <si>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</si>
  <si>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</si>
  <si>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</si>
  <si>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</si>
  <si>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</si>
  <si>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</si>
  <si>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</si>
  <si>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</si>
  <si>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</si>
  <si>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</si>
  <si>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</si>
  <si>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</si>
  <si>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</si>
  <si>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</si>
  <si>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</si>
  <si>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</si>
  <si>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</si>
  <si>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</si>
  <si>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</si>
  <si>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</si>
  <si>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</si>
  <si>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</si>
  <si>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</si>
  <si>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</si>
  <si>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</si>
  <si>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</si>
  <si>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</si>
  <si>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</si>
  <si>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</si>
  <si>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</si>
  <si>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</si>
  <si>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</si>
  <si>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</si>
  <si>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</si>
  <si>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</si>
  <si>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</si>
  <si>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</si>
  <si>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</si>
  <si>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</si>
  <si>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</si>
  <si>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</si>
  <si>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</si>
  <si>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</si>
  <si>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</si>
  <si>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</si>
  <si>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</si>
  <si>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</si>
  <si>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</si>
  <si>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</si>
  <si>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</si>
  <si>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</si>
  <si>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</si>
  <si>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</si>
  <si>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</si>
  <si>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</si>
  <si>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</si>
  <si>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</si>
  <si>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</si>
  <si>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</si>
  <si>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</si>
  <si>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亀山市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</si>
  <si>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</si>
  <si>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</si>
  <si>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</si>
  <si>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</si>
  <si>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</si>
  <si>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</si>
  <si>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</si>
  <si>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</si>
  <si>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</si>
  <si>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</si>
  <si>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</si>
  <si>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</si>
  <si>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</si>
  <si>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</si>
  <si>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</si>
  <si>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</si>
  <si>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①減価償却率は前年度より上昇しており、平均値を上回っている。50%を超え、類似団体平均値との差が広がっている。施設の更新を早めていく必要がある。
②経年化率は前年度と同水準であり、平均値を大きく上回っている。早急な更新が必要である。
③更新率は前年度より上昇しており、平均値を大きく上回っている。耐用年数を超える管路が増加しないように、今後も計画的な更新が必要である。</t>
    <rPh sb="34" eb="35">
      <t>コ</t>
    </rPh>
    <rPh sb="37" eb="39">
      <t>ルイジ</t>
    </rPh>
    <rPh sb="39" eb="41">
      <t>ダンタイ</t>
    </rPh>
    <rPh sb="41" eb="44">
      <t>ヘイキンチ</t>
    </rPh>
    <rPh sb="46" eb="47">
      <t>サ</t>
    </rPh>
    <rPh sb="48" eb="49">
      <t>ヒロ</t>
    </rPh>
    <rPh sb="83" eb="86">
      <t>ドウスイジュン</t>
    </rPh>
    <rPh sb="127" eb="129">
      <t>ジョウショウ</t>
    </rPh>
    <rPh sb="138" eb="139">
      <t>オオ</t>
    </rPh>
    <rPh sb="141" eb="143">
      <t>ウワマワ</t>
    </rPh>
    <phoneticPr fontId="4"/>
  </si>
  <si>
    <t>　平成30年4月の水道料金改定により、経常収支比率や料金回収率は改善しているが、流動比率は依然として低く、かつ前年度より減少している。
　また、老朽化の状況としては、管路更新率は高く、計画的な更新は進められているものの、未だ減価償却率、経年化率ともに全国平均を超えており、今後も管路・施設の更新に努めていく必要がある。管路・施設の更新に伴い営業費用が増加することから、今後の流動比率の改善は、より厳しくなっていくことが予想される。
　水道料金の原価に資産維持費を計上していないこともあり、水需要の動向と、今後の財政運営の状況改善に向けた検証をしていく必要がある。</t>
    <rPh sb="45" eb="47">
      <t>イゼン</t>
    </rPh>
    <rPh sb="50" eb="51">
      <t>ヒク</t>
    </rPh>
    <rPh sb="55" eb="58">
      <t>ゼンネンド</t>
    </rPh>
    <rPh sb="60" eb="62">
      <t>ゲンショウ</t>
    </rPh>
    <rPh sb="72" eb="75">
      <t>ロウキュウカ</t>
    </rPh>
    <rPh sb="76" eb="78">
      <t>ジョウキョウ</t>
    </rPh>
    <rPh sb="83" eb="85">
      <t>カンロ</t>
    </rPh>
    <rPh sb="85" eb="87">
      <t>コウシン</t>
    </rPh>
    <rPh sb="87" eb="88">
      <t>リツ</t>
    </rPh>
    <rPh sb="89" eb="90">
      <t>タカ</t>
    </rPh>
    <rPh sb="92" eb="95">
      <t>ケイカクテキ</t>
    </rPh>
    <rPh sb="96" eb="98">
      <t>コウシン</t>
    </rPh>
    <rPh sb="99" eb="100">
      <t>スス</t>
    </rPh>
    <rPh sb="110" eb="111">
      <t>イマ</t>
    </rPh>
    <rPh sb="112" eb="114">
      <t>ゲンカ</t>
    </rPh>
    <rPh sb="114" eb="116">
      <t>ショウキャク</t>
    </rPh>
    <rPh sb="116" eb="117">
      <t>リツ</t>
    </rPh>
    <rPh sb="118" eb="121">
      <t>ケイネンカ</t>
    </rPh>
    <rPh sb="121" eb="122">
      <t>リツ</t>
    </rPh>
    <rPh sb="125" eb="127">
      <t>ゼンコク</t>
    </rPh>
    <rPh sb="127" eb="129">
      <t>ヘイキン</t>
    </rPh>
    <rPh sb="130" eb="131">
      <t>コ</t>
    </rPh>
    <rPh sb="136" eb="138">
      <t>コンゴ</t>
    </rPh>
    <rPh sb="139" eb="141">
      <t>カンロ</t>
    </rPh>
    <rPh sb="142" eb="144">
      <t>シセツ</t>
    </rPh>
    <rPh sb="145" eb="147">
      <t>コウシン</t>
    </rPh>
    <rPh sb="148" eb="149">
      <t>ツト</t>
    </rPh>
    <rPh sb="153" eb="155">
      <t>ヒツヨウ</t>
    </rPh>
    <rPh sb="162" eb="164">
      <t>シセツ</t>
    </rPh>
    <rPh sb="184" eb="186">
      <t>コンゴ</t>
    </rPh>
    <rPh sb="187" eb="189">
      <t>リュウドウ</t>
    </rPh>
    <rPh sb="189" eb="191">
      <t>ヒリツ</t>
    </rPh>
    <rPh sb="192" eb="194">
      <t>カイゼン</t>
    </rPh>
    <rPh sb="198" eb="199">
      <t>キビ</t>
    </rPh>
    <rPh sb="209" eb="211">
      <t>ヨソウ</t>
    </rPh>
    <rPh sb="260" eb="262">
      <t>ジョウキョウ</t>
    </rPh>
    <rPh sb="262" eb="264">
      <t>カイゼン</t>
    </rPh>
    <rPh sb="265" eb="266">
      <t>ム</t>
    </rPh>
    <phoneticPr fontId="4"/>
  </si>
  <si>
    <r>
      <t>①平成30年4月の水道料金改定による給水収益の増加によって、経常収支比率は大きく平均値を上回り、今年度も継続して高い水準を維持している。
②累積欠損金比率は0であり健全である。
③流動比率は前年度よりやや低下している。主な要因は、工事の繰越等により、流動負債の未払金が増えたことによる。平均値を大きく下回っており、改善には時間を要する状況である。
④企業債残高は順調に減少しており、平均値を大きく下回っているが、③の流動比率が低いため、資本的収支の不足額が大きい場合は起債を検討する必要がある。
⑤平成30年4月の水道料金改定により、料金回収率は健全な水準となったが、⑥の給水原価が上昇すると、低下していくため、注意が必要である。
⑥給水原価は前年度と同水準である。</t>
    </r>
    <r>
      <rPr>
        <sz val="11"/>
        <rFont val="ＭＳ ゴシック"/>
        <family val="3"/>
        <charset val="128"/>
      </rPr>
      <t>全国平均を大きく下回り、健全な状況ではあるが、動力費などの増加要因もあるので、注意が必要である。</t>
    </r>
    <r>
      <rPr>
        <sz val="11"/>
        <color theme="1"/>
        <rFont val="ＭＳ ゴシック"/>
        <family val="3"/>
        <charset val="128"/>
      </rPr>
      <t xml:space="preserve">
⑦施設利用率は前年度と同水準で、平均値を上回っているが、個々の施設能力が適正であるか検証していく必要がある。
⑧有収率は平均値を大きく上回っているが、これは工場用の責任水量によるものであり、また、令和元年度においては不明水量も多かったため、実配水量においては88.8%となり、前年度より減少した。</t>
    </r>
    <rPh sb="37" eb="38">
      <t>オオ</t>
    </rPh>
    <rPh sb="40" eb="43">
      <t>ヘイキンチ</t>
    </rPh>
    <rPh sb="44" eb="46">
      <t>ウワマワ</t>
    </rPh>
    <rPh sb="48" eb="51">
      <t>コンネンド</t>
    </rPh>
    <rPh sb="52" eb="54">
      <t>ケイゾク</t>
    </rPh>
    <rPh sb="56" eb="57">
      <t>タカ</t>
    </rPh>
    <rPh sb="58" eb="60">
      <t>スイジュン</t>
    </rPh>
    <rPh sb="61" eb="63">
      <t>イジ</t>
    </rPh>
    <rPh sb="109" eb="110">
      <t>オモ</t>
    </rPh>
    <rPh sb="111" eb="113">
      <t>ヨウイン</t>
    </rPh>
    <rPh sb="115" eb="117">
      <t>コウジ</t>
    </rPh>
    <rPh sb="118" eb="120">
      <t>クリコシ</t>
    </rPh>
    <rPh sb="120" eb="121">
      <t>トウ</t>
    </rPh>
    <rPh sb="125" eb="127">
      <t>リュウドウ</t>
    </rPh>
    <rPh sb="127" eb="129">
      <t>フサイ</t>
    </rPh>
    <rPh sb="130" eb="132">
      <t>ミバライ</t>
    </rPh>
    <rPh sb="132" eb="133">
      <t>キン</t>
    </rPh>
    <rPh sb="134" eb="135">
      <t>フ</t>
    </rPh>
    <rPh sb="326" eb="329">
      <t>ドウスイジュン</t>
    </rPh>
    <rPh sb="333" eb="335">
      <t>ゼンコク</t>
    </rPh>
    <rPh sb="335" eb="337">
      <t>ヘイキン</t>
    </rPh>
    <rPh sb="338" eb="339">
      <t>オオ</t>
    </rPh>
    <rPh sb="341" eb="343">
      <t>シタマワ</t>
    </rPh>
    <rPh sb="345" eb="347">
      <t>ケンゼン</t>
    </rPh>
    <rPh sb="348" eb="350">
      <t>ジョウキョウ</t>
    </rPh>
    <rPh sb="480" eb="482">
      <t>レイワ</t>
    </rPh>
    <rPh sb="482" eb="484">
      <t>ガンネン</t>
    </rPh>
    <rPh sb="484" eb="485">
      <t>ド</t>
    </rPh>
    <rPh sb="490" eb="492">
      <t>フメイ</t>
    </rPh>
    <rPh sb="492" eb="494">
      <t>スイリョウ</t>
    </rPh>
    <rPh sb="495" eb="496">
      <t>オオ</t>
    </rPh>
    <rPh sb="520" eb="523">
      <t>ゼンネンド</t>
    </rPh>
    <rPh sb="525" eb="527">
      <t>ゲンショウ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</si>
</sst>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181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Border="1" applyAlignment="1" applyProtection="1">
      <alignment horizontal="left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1.04</c:v>
                </c:pt>
                <c:pt idx="1">
                  <c:v>0.82</c:v>
                </c:pt>
                <c:pt idx="2">
                  <c:v>1.31</c:v>
                </c:pt>
                <c:pt idx="3">
                  <c:v>0.74</c:v>
                </c:pt>
                <c:pt idx="4">
                  <c:v>1.17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F-4F41-9B42-D0D781408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0.56000000000000005</c:v>
                </c:pt>
                <c:pt idx="1">
                  <c:v>0.61</c:v>
                </c:pt>
                <c:pt idx="2">
                  <c:v>0.51</c:v>
                </c:pt>
                <c:pt idx="3">
                  <c:v>0.57999999999999996</c:v>
                </c:pt>
                <c:pt idx="4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F-4F41-9B42-D0D781408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62.99</c:v>
                </c:pt>
                <c:pt idx="1">
                  <c:v>72.930000000000007</c:v>
                </c:pt>
                <c:pt idx="2">
                  <c:v>73.16</c:v>
                </c:pt>
                <c:pt idx="3">
                  <c:v>72.37</c:v>
                </c:pt>
                <c:pt idx="4">
                  <c:v>71.47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9E-4476-AC54-8B27A35A5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58.53</c:v>
                </c:pt>
                <c:pt idx="1">
                  <c:v>59.01</c:v>
                </c:pt>
                <c:pt idx="2">
                  <c:v>60.03</c:v>
                </c:pt>
                <c:pt idx="3">
                  <c:v>59.74</c:v>
                </c:pt>
                <c:pt idx="4">
                  <c:v>59.67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E-4476-AC54-8B27A35A5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93.79</c:v>
                </c:pt>
                <c:pt idx="1">
                  <c:v>94.84</c:v>
                </c:pt>
                <c:pt idx="2">
                  <c:v>95.12</c:v>
                </c:pt>
                <c:pt idx="3">
                  <c:v>95.53</c:v>
                </c:pt>
                <c:pt idx="4">
                  <c:v>95.67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0-4579-B832-07CB3D988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85.26</c:v>
                </c:pt>
                <c:pt idx="1">
                  <c:v>85.37</c:v>
                </c:pt>
                <c:pt idx="2">
                  <c:v>84.81</c:v>
                </c:pt>
                <c:pt idx="3">
                  <c:v>84.8</c:v>
                </c:pt>
                <c:pt idx="4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0-4579-B832-07CB3D988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109.07</c:v>
                </c:pt>
                <c:pt idx="1">
                  <c:v>110.11</c:v>
                </c:pt>
                <c:pt idx="2">
                  <c:v>108.59</c:v>
                </c:pt>
                <c:pt idx="3">
                  <c:v>120.39</c:v>
                </c:pt>
                <c:pt idx="4">
                  <c:v>122.92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0-4723-BA23-2A946B383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109.64</c:v>
                </c:pt>
                <c:pt idx="1">
                  <c:v>110.95</c:v>
                </c:pt>
                <c:pt idx="2">
                  <c:v>110.68</c:v>
                </c:pt>
                <c:pt idx="3">
                  <c:v>110.66</c:v>
                </c:pt>
                <c:pt idx="4">
                  <c:v>109.01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0-4723-BA23-2A946B383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45.82</c:v>
                </c:pt>
                <c:pt idx="1">
                  <c:v>47.25</c:v>
                </c:pt>
                <c:pt idx="2">
                  <c:v>47.92</c:v>
                </c:pt>
                <c:pt idx="3">
                  <c:v>49.24</c:v>
                </c:pt>
                <c:pt idx="4">
                  <c:v>50.18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7-46AD-9203-EBB272FCB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45.75</c:v>
                </c:pt>
                <c:pt idx="1">
                  <c:v>46.9</c:v>
                </c:pt>
                <c:pt idx="2">
                  <c:v>47.28</c:v>
                </c:pt>
                <c:pt idx="3">
                  <c:v>47.66</c:v>
                </c:pt>
                <c:pt idx="4">
                  <c:v>48.17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7-46AD-9203-EBB272FCB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12.03</c:v>
                </c:pt>
                <c:pt idx="1">
                  <c:v>26.58</c:v>
                </c:pt>
                <c:pt idx="2">
                  <c:v>22.5</c:v>
                </c:pt>
                <c:pt idx="3">
                  <c:v>26.2</c:v>
                </c:pt>
                <c:pt idx="4">
                  <c:v>26.01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E5-4C0F-A4A2-7EE965E5F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10.54</c:v>
                </c:pt>
                <c:pt idx="1">
                  <c:v>12.03</c:v>
                </c:pt>
                <c:pt idx="2">
                  <c:v>12.19</c:v>
                </c:pt>
                <c:pt idx="3">
                  <c:v>15.1</c:v>
                </c:pt>
                <c:pt idx="4">
                  <c:v>17.12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E5-4C0F-A4A2-7EE965E5F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6-4753-BC8C-657108AE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3.62</c:v>
                </c:pt>
                <c:pt idx="1">
                  <c:v>3.91</c:v>
                </c:pt>
                <c:pt idx="2">
                  <c:v>3.56</c:v>
                </c:pt>
                <c:pt idx="3">
                  <c:v>2.74</c:v>
                </c:pt>
                <c:pt idx="4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6-4753-BC8C-657108AE0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254.99</c:v>
                </c:pt>
                <c:pt idx="1">
                  <c:v>255.48</c:v>
                </c:pt>
                <c:pt idx="2">
                  <c:v>183</c:v>
                </c:pt>
                <c:pt idx="3">
                  <c:v>231.02</c:v>
                </c:pt>
                <c:pt idx="4">
                  <c:v>210.72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3-4A13-824C-A059DF8F9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371.31</c:v>
                </c:pt>
                <c:pt idx="1">
                  <c:v>377.63</c:v>
                </c:pt>
                <c:pt idx="2">
                  <c:v>357.34</c:v>
                </c:pt>
                <c:pt idx="3">
                  <c:v>366.03</c:v>
                </c:pt>
                <c:pt idx="4">
                  <c:v>365.18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3-4A13-824C-A059DF8F9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187.55</c:v>
                </c:pt>
                <c:pt idx="1">
                  <c:v>172.47</c:v>
                </c:pt>
                <c:pt idx="2">
                  <c:v>163.36000000000001</c:v>
                </c:pt>
                <c:pt idx="3">
                  <c:v>135.93</c:v>
                </c:pt>
                <c:pt idx="4">
                  <c:v>120.33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4-4B82-8CC4-CE39A40BC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373.09</c:v>
                </c:pt>
                <c:pt idx="1">
                  <c:v>364.71</c:v>
                </c:pt>
                <c:pt idx="2">
                  <c:v>373.69</c:v>
                </c:pt>
                <c:pt idx="3">
                  <c:v>370.12</c:v>
                </c:pt>
                <c:pt idx="4">
                  <c:v>371.65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4-4B82-8CC4-CE39A40BC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104.9</c:v>
                </c:pt>
                <c:pt idx="1">
                  <c:v>106.4</c:v>
                </c:pt>
                <c:pt idx="2">
                  <c:v>103.44</c:v>
                </c:pt>
                <c:pt idx="3">
                  <c:v>117.29</c:v>
                </c:pt>
                <c:pt idx="4">
                  <c:v>118.12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7F-4D73-843E-A0A523D39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99.99</c:v>
                </c:pt>
                <c:pt idx="1">
                  <c:v>100.65</c:v>
                </c:pt>
                <c:pt idx="2">
                  <c:v>99.87</c:v>
                </c:pt>
                <c:pt idx="3">
                  <c:v>100.42</c:v>
                </c:pt>
                <c:pt idx="4">
                  <c:v>98.77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7F-4D73-843E-A0A523D39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125.56</c:v>
                </c:pt>
                <c:pt idx="1">
                  <c:v>124.03</c:v>
                </c:pt>
                <c:pt idx="2">
                  <c:v>127.8</c:v>
                </c:pt>
                <c:pt idx="3">
                  <c:v>122</c:v>
                </c:pt>
                <c:pt idx="4">
                  <c:v>122.06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1F-42B9-990C-1C9FC311D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171.15</c:v>
                </c:pt>
                <c:pt idx="1">
                  <c:v>170.19</c:v>
                </c:pt>
                <c:pt idx="2">
                  <c:v>171.81</c:v>
                </c:pt>
                <c:pt idx="3">
                  <c:v>171.67</c:v>
                </c:pt>
                <c:pt idx="4">
                  <c:v>173.67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F-42B9-990C-1C9FC311D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【112.01】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【266.61】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【168.38】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【103.24】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【19.44】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AJ14" zoomScaleNormal="100" workbookViewId="0">
      <selection activeCell="B14" sqref="B14:BJ15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84" t="s">
        <v>0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84"/>
      <c r="BP2" s="84"/>
      <c r="BQ2" s="84"/>
      <c r="BR2" s="84"/>
      <c r="BS2" s="84"/>
      <c r="BT2" s="84"/>
      <c r="BU2" s="84"/>
      <c r="BV2" s="84"/>
      <c r="BW2" s="84"/>
      <c r="BX2" s="84"/>
      <c r="BY2" s="84"/>
      <c r="BZ2" s="84"/>
    </row>
    <row r="3" spans="1:78" ht="9.75" customHeight="1" x14ac:dyDescent="0.2">
      <c r="A3" s="2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</row>
    <row r="4" spans="1:78" ht="9.75" customHeight="1" x14ac:dyDescent="0.2">
      <c r="A4" s="2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85" t="str">
        <f>データ!H6</f>
        <v>三重県　亀山市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6"/>
      <c r="AE6" s="86"/>
      <c r="AF6" s="86"/>
      <c r="AG6" s="86"/>
      <c r="AH6" s="4"/>
      <c r="AI6" s="4"/>
      <c r="AJ6" s="4"/>
      <c r="AK6" s="4"/>
      <c r="AL6" s="4"/>
      <c r="AM6" s="4"/>
      <c r="AN6" s="4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76" t="s">
        <v>1</v>
      </c>
      <c r="C7" s="77"/>
      <c r="D7" s="77"/>
      <c r="E7" s="77"/>
      <c r="F7" s="77"/>
      <c r="G7" s="77"/>
      <c r="H7" s="77"/>
      <c r="I7" s="76" t="s">
        <v>2</v>
      </c>
      <c r="J7" s="77"/>
      <c r="K7" s="77"/>
      <c r="L7" s="77"/>
      <c r="M7" s="77"/>
      <c r="N7" s="77"/>
      <c r="O7" s="78"/>
      <c r="P7" s="79" t="s">
        <v>3</v>
      </c>
      <c r="Q7" s="79"/>
      <c r="R7" s="79"/>
      <c r="S7" s="79"/>
      <c r="T7" s="79"/>
      <c r="U7" s="79"/>
      <c r="V7" s="79"/>
      <c r="W7" s="79" t="s">
        <v>4</v>
      </c>
      <c r="X7" s="79"/>
      <c r="Y7" s="79"/>
      <c r="Z7" s="79"/>
      <c r="AA7" s="79"/>
      <c r="AB7" s="79"/>
      <c r="AC7" s="79"/>
      <c r="AD7" s="79" t="s">
        <v>5</v>
      </c>
      <c r="AE7" s="79"/>
      <c r="AF7" s="79"/>
      <c r="AG7" s="79"/>
      <c r="AH7" s="79"/>
      <c r="AI7" s="79"/>
      <c r="AJ7" s="79"/>
      <c r="AK7" s="4"/>
      <c r="AL7" s="79" t="s">
        <v>6</v>
      </c>
      <c r="AM7" s="79"/>
      <c r="AN7" s="79"/>
      <c r="AO7" s="79"/>
      <c r="AP7" s="79"/>
      <c r="AQ7" s="79"/>
      <c r="AR7" s="79"/>
      <c r="AS7" s="79"/>
      <c r="AT7" s="76" t="s">
        <v>7</v>
      </c>
      <c r="AU7" s="77"/>
      <c r="AV7" s="77"/>
      <c r="AW7" s="77"/>
      <c r="AX7" s="77"/>
      <c r="AY7" s="77"/>
      <c r="AZ7" s="77"/>
      <c r="BA7" s="77"/>
      <c r="BB7" s="79" t="s">
        <v>8</v>
      </c>
      <c r="BC7" s="79"/>
      <c r="BD7" s="79"/>
      <c r="BE7" s="79"/>
      <c r="BF7" s="79"/>
      <c r="BG7" s="79"/>
      <c r="BH7" s="79"/>
      <c r="BI7" s="79"/>
      <c r="BJ7" s="3"/>
      <c r="BK7" s="3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2">
      <c r="A8" s="2"/>
      <c r="B8" s="80" t="str">
        <f>データ!$I$6</f>
        <v>法適用</v>
      </c>
      <c r="C8" s="81"/>
      <c r="D8" s="81"/>
      <c r="E8" s="81"/>
      <c r="F8" s="81"/>
      <c r="G8" s="81"/>
      <c r="H8" s="81"/>
      <c r="I8" s="80" t="str">
        <f>データ!$J$6</f>
        <v>水道事業</v>
      </c>
      <c r="J8" s="81"/>
      <c r="K8" s="81"/>
      <c r="L8" s="81"/>
      <c r="M8" s="81"/>
      <c r="N8" s="81"/>
      <c r="O8" s="82"/>
      <c r="P8" s="83" t="str">
        <f>データ!$K$6</f>
        <v>末端給水事業</v>
      </c>
      <c r="Q8" s="83"/>
      <c r="R8" s="83"/>
      <c r="S8" s="83"/>
      <c r="T8" s="83"/>
      <c r="U8" s="83"/>
      <c r="V8" s="83"/>
      <c r="W8" s="83" t="str">
        <f>データ!$L$6</f>
        <v>A5</v>
      </c>
      <c r="X8" s="83"/>
      <c r="Y8" s="83"/>
      <c r="Z8" s="83"/>
      <c r="AA8" s="83"/>
      <c r="AB8" s="83"/>
      <c r="AC8" s="83"/>
      <c r="AD8" s="83" t="str">
        <f>データ!$M$6</f>
        <v>非設置</v>
      </c>
      <c r="AE8" s="83"/>
      <c r="AF8" s="83"/>
      <c r="AG8" s="83"/>
      <c r="AH8" s="83"/>
      <c r="AI8" s="83"/>
      <c r="AJ8" s="83"/>
      <c r="AK8" s="4"/>
      <c r="AL8" s="71">
        <f>データ!$R$6</f>
        <v>49720</v>
      </c>
      <c r="AM8" s="71"/>
      <c r="AN8" s="71"/>
      <c r="AO8" s="71"/>
      <c r="AP8" s="71"/>
      <c r="AQ8" s="71"/>
      <c r="AR8" s="71"/>
      <c r="AS8" s="71"/>
      <c r="AT8" s="67">
        <f>データ!$S$6</f>
        <v>191.04</v>
      </c>
      <c r="AU8" s="68"/>
      <c r="AV8" s="68"/>
      <c r="AW8" s="68"/>
      <c r="AX8" s="68"/>
      <c r="AY8" s="68"/>
      <c r="AZ8" s="68"/>
      <c r="BA8" s="68"/>
      <c r="BB8" s="70">
        <f>データ!$T$6</f>
        <v>260.26</v>
      </c>
      <c r="BC8" s="70"/>
      <c r="BD8" s="70"/>
      <c r="BE8" s="70"/>
      <c r="BF8" s="70"/>
      <c r="BG8" s="70"/>
      <c r="BH8" s="70"/>
      <c r="BI8" s="70"/>
      <c r="BJ8" s="3"/>
      <c r="BK8" s="3"/>
      <c r="BL8" s="74" t="s">
        <v>10</v>
      </c>
      <c r="BM8" s="75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2">
      <c r="A9" s="2"/>
      <c r="B9" s="76" t="s">
        <v>12</v>
      </c>
      <c r="C9" s="77"/>
      <c r="D9" s="77"/>
      <c r="E9" s="77"/>
      <c r="F9" s="77"/>
      <c r="G9" s="77"/>
      <c r="H9" s="77"/>
      <c r="I9" s="76" t="s">
        <v>13</v>
      </c>
      <c r="J9" s="77"/>
      <c r="K9" s="77"/>
      <c r="L9" s="77"/>
      <c r="M9" s="77"/>
      <c r="N9" s="77"/>
      <c r="O9" s="78"/>
      <c r="P9" s="79" t="s">
        <v>14</v>
      </c>
      <c r="Q9" s="79"/>
      <c r="R9" s="79"/>
      <c r="S9" s="79"/>
      <c r="T9" s="79"/>
      <c r="U9" s="79"/>
      <c r="V9" s="79"/>
      <c r="W9" s="79" t="s">
        <v>15</v>
      </c>
      <c r="X9" s="79"/>
      <c r="Y9" s="79"/>
      <c r="Z9" s="79"/>
      <c r="AA9" s="79"/>
      <c r="AB9" s="79"/>
      <c r="AC9" s="79"/>
      <c r="AD9" s="2"/>
      <c r="AE9" s="2"/>
      <c r="AF9" s="2"/>
      <c r="AG9" s="2"/>
      <c r="AH9" s="4"/>
      <c r="AI9" s="4"/>
      <c r="AJ9" s="4"/>
      <c r="AK9" s="4"/>
      <c r="AL9" s="79" t="s">
        <v>16</v>
      </c>
      <c r="AM9" s="79"/>
      <c r="AN9" s="79"/>
      <c r="AO9" s="79"/>
      <c r="AP9" s="79"/>
      <c r="AQ9" s="79"/>
      <c r="AR9" s="79"/>
      <c r="AS9" s="79"/>
      <c r="AT9" s="76" t="s">
        <v>17</v>
      </c>
      <c r="AU9" s="77"/>
      <c r="AV9" s="77"/>
      <c r="AW9" s="77"/>
      <c r="AX9" s="77"/>
      <c r="AY9" s="77"/>
      <c r="AZ9" s="77"/>
      <c r="BA9" s="77"/>
      <c r="BB9" s="79" t="s">
        <v>18</v>
      </c>
      <c r="BC9" s="79"/>
      <c r="BD9" s="79"/>
      <c r="BE9" s="79"/>
      <c r="BF9" s="79"/>
      <c r="BG9" s="79"/>
      <c r="BH9" s="79"/>
      <c r="BI9" s="79"/>
      <c r="BJ9" s="3"/>
      <c r="BK9" s="3"/>
      <c r="BL9" s="65" t="s">
        <v>19</v>
      </c>
      <c r="BM9" s="66"/>
      <c r="BN9" s="11" t="s">
        <v>20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2">
      <c r="A10" s="2"/>
      <c r="B10" s="67" t="str">
        <f>データ!$N$6</f>
        <v>-</v>
      </c>
      <c r="C10" s="68"/>
      <c r="D10" s="68"/>
      <c r="E10" s="68"/>
      <c r="F10" s="68"/>
      <c r="G10" s="68"/>
      <c r="H10" s="68"/>
      <c r="I10" s="67">
        <f>データ!$O$6</f>
        <v>84.68</v>
      </c>
      <c r="J10" s="68"/>
      <c r="K10" s="68"/>
      <c r="L10" s="68"/>
      <c r="M10" s="68"/>
      <c r="N10" s="68"/>
      <c r="O10" s="69"/>
      <c r="P10" s="70">
        <f>データ!$P$6</f>
        <v>99.9</v>
      </c>
      <c r="Q10" s="70"/>
      <c r="R10" s="70"/>
      <c r="S10" s="70"/>
      <c r="T10" s="70"/>
      <c r="U10" s="70"/>
      <c r="V10" s="70"/>
      <c r="W10" s="71">
        <f>データ!$Q$6</f>
        <v>2356</v>
      </c>
      <c r="X10" s="71"/>
      <c r="Y10" s="71"/>
      <c r="Z10" s="71"/>
      <c r="AA10" s="71"/>
      <c r="AB10" s="71"/>
      <c r="AC10" s="71"/>
      <c r="AD10" s="2"/>
      <c r="AE10" s="2"/>
      <c r="AF10" s="2"/>
      <c r="AG10" s="2"/>
      <c r="AH10" s="4"/>
      <c r="AI10" s="4"/>
      <c r="AJ10" s="4"/>
      <c r="AK10" s="4"/>
      <c r="AL10" s="71">
        <f>データ!$U$6</f>
        <v>49503</v>
      </c>
      <c r="AM10" s="71"/>
      <c r="AN10" s="71"/>
      <c r="AO10" s="71"/>
      <c r="AP10" s="71"/>
      <c r="AQ10" s="71"/>
      <c r="AR10" s="71"/>
      <c r="AS10" s="71"/>
      <c r="AT10" s="67">
        <f>データ!$V$6</f>
        <v>60.4</v>
      </c>
      <c r="AU10" s="68"/>
      <c r="AV10" s="68"/>
      <c r="AW10" s="68"/>
      <c r="AX10" s="68"/>
      <c r="AY10" s="68"/>
      <c r="AZ10" s="68"/>
      <c r="BA10" s="68"/>
      <c r="BB10" s="70">
        <f>データ!$W$6</f>
        <v>819.59</v>
      </c>
      <c r="BC10" s="70"/>
      <c r="BD10" s="70"/>
      <c r="BE10" s="70"/>
      <c r="BF10" s="70"/>
      <c r="BG10" s="70"/>
      <c r="BH10" s="70"/>
      <c r="BI10" s="70"/>
      <c r="BJ10" s="2"/>
      <c r="BK10" s="2"/>
      <c r="BL10" s="72" t="s">
        <v>21</v>
      </c>
      <c r="BM10" s="73"/>
      <c r="BN10" s="14" t="s">
        <v>22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23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2">
      <c r="A14" s="2"/>
      <c r="B14" s="59" t="s">
        <v>24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25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2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2">
      <c r="A16" s="2"/>
      <c r="B16" s="17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18"/>
      <c r="BK16" s="2"/>
      <c r="BL16" s="51" t="s">
        <v>112</v>
      </c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3"/>
    </row>
    <row r="17" spans="1:78" ht="13.5" customHeight="1" x14ac:dyDescent="0.2">
      <c r="A17" s="2"/>
      <c r="B17" s="1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18"/>
      <c r="BK17" s="2"/>
      <c r="BL17" s="51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3"/>
    </row>
    <row r="18" spans="1:78" ht="13.5" customHeight="1" x14ac:dyDescent="0.2">
      <c r="A18" s="2"/>
      <c r="B18" s="1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18"/>
      <c r="BK18" s="2"/>
      <c r="BL18" s="51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3"/>
    </row>
    <row r="19" spans="1:78" ht="13.5" customHeight="1" x14ac:dyDescent="0.2">
      <c r="A19" s="2"/>
      <c r="B19" s="17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18"/>
      <c r="BK19" s="2"/>
      <c r="BL19" s="51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3"/>
    </row>
    <row r="20" spans="1:78" ht="13.5" customHeight="1" x14ac:dyDescent="0.2">
      <c r="A20" s="2"/>
      <c r="B20" s="1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18"/>
      <c r="BK20" s="2"/>
      <c r="BL20" s="51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3"/>
    </row>
    <row r="21" spans="1:78" ht="13.5" customHeight="1" x14ac:dyDescent="0.2">
      <c r="A21" s="2"/>
      <c r="B21" s="17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18"/>
      <c r="BK21" s="2"/>
      <c r="BL21" s="51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3"/>
    </row>
    <row r="22" spans="1:78" ht="13.5" customHeight="1" x14ac:dyDescent="0.2">
      <c r="A22" s="2"/>
      <c r="B22" s="17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18"/>
      <c r="BK22" s="2"/>
      <c r="BL22" s="51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3"/>
    </row>
    <row r="23" spans="1:78" ht="13.5" customHeight="1" x14ac:dyDescent="0.2">
      <c r="A23" s="2"/>
      <c r="B23" s="17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18"/>
      <c r="BK23" s="2"/>
      <c r="BL23" s="51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3"/>
    </row>
    <row r="24" spans="1:78" ht="13.5" customHeight="1" x14ac:dyDescent="0.2">
      <c r="A24" s="2"/>
      <c r="B24" s="17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18"/>
      <c r="BK24" s="2"/>
      <c r="BL24" s="51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3"/>
    </row>
    <row r="25" spans="1:78" ht="13.5" customHeight="1" x14ac:dyDescent="0.2">
      <c r="A25" s="2"/>
      <c r="B25" s="1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18"/>
      <c r="BK25" s="2"/>
      <c r="BL25" s="51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3"/>
    </row>
    <row r="26" spans="1:78" ht="13.5" customHeight="1" x14ac:dyDescent="0.2">
      <c r="A26" s="2"/>
      <c r="B26" s="1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18"/>
      <c r="BK26" s="2"/>
      <c r="BL26" s="51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3"/>
    </row>
    <row r="27" spans="1:78" ht="13.5" customHeight="1" x14ac:dyDescent="0.2">
      <c r="A27" s="2"/>
      <c r="B27" s="1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18"/>
      <c r="BK27" s="2"/>
      <c r="BL27" s="51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3"/>
    </row>
    <row r="28" spans="1:78" ht="13.5" customHeight="1" x14ac:dyDescent="0.2">
      <c r="A28" s="2"/>
      <c r="B28" s="1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18"/>
      <c r="BK28" s="2"/>
      <c r="BL28" s="51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3"/>
    </row>
    <row r="29" spans="1:78" ht="13.5" customHeight="1" x14ac:dyDescent="0.2">
      <c r="A29" s="2"/>
      <c r="B29" s="1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18"/>
      <c r="BK29" s="2"/>
      <c r="BL29" s="51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3"/>
    </row>
    <row r="30" spans="1:78" ht="13.5" customHeight="1" x14ac:dyDescent="0.2">
      <c r="A30" s="2"/>
      <c r="B30" s="1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18"/>
      <c r="BK30" s="2"/>
      <c r="BL30" s="51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3"/>
    </row>
    <row r="31" spans="1:78" ht="13.5" customHeight="1" x14ac:dyDescent="0.2">
      <c r="A31" s="2"/>
      <c r="B31" s="1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18"/>
      <c r="BK31" s="2"/>
      <c r="BL31" s="51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3"/>
    </row>
    <row r="32" spans="1:78" ht="13.5" customHeight="1" x14ac:dyDescent="0.2">
      <c r="A32" s="2"/>
      <c r="B32" s="1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18"/>
      <c r="BK32" s="2"/>
      <c r="BL32" s="51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3"/>
    </row>
    <row r="33" spans="1:78" ht="13.5" customHeight="1" x14ac:dyDescent="0.2">
      <c r="A33" s="2"/>
      <c r="B33" s="1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18"/>
      <c r="BK33" s="2"/>
      <c r="BL33" s="51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3"/>
    </row>
    <row r="34" spans="1:78" ht="13.5" customHeight="1" x14ac:dyDescent="0.2">
      <c r="A34" s="2"/>
      <c r="B34" s="17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51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3"/>
    </row>
    <row r="35" spans="1:78" ht="13.5" customHeight="1" x14ac:dyDescent="0.2">
      <c r="A35" s="2"/>
      <c r="B35" s="17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51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3"/>
    </row>
    <row r="36" spans="1:78" ht="13.5" customHeight="1" x14ac:dyDescent="0.2">
      <c r="A36" s="2"/>
      <c r="B36" s="1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18"/>
      <c r="BK36" s="2"/>
      <c r="BL36" s="51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3"/>
    </row>
    <row r="37" spans="1:78" ht="13.5" customHeight="1" x14ac:dyDescent="0.2">
      <c r="A37" s="2"/>
      <c r="B37" s="1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18"/>
      <c r="BK37" s="2"/>
      <c r="BL37" s="51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3"/>
    </row>
    <row r="38" spans="1:78" ht="13.5" customHeight="1" x14ac:dyDescent="0.2">
      <c r="A38" s="2"/>
      <c r="B38" s="1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18"/>
      <c r="BK38" s="2"/>
      <c r="BL38" s="51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3"/>
    </row>
    <row r="39" spans="1:78" ht="13.5" customHeight="1" x14ac:dyDescent="0.2">
      <c r="A39" s="2"/>
      <c r="B39" s="17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18"/>
      <c r="BK39" s="2"/>
      <c r="BL39" s="51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3"/>
    </row>
    <row r="40" spans="1:78" ht="13.5" customHeight="1" x14ac:dyDescent="0.2">
      <c r="A40" s="2"/>
      <c r="B40" s="17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18"/>
      <c r="BK40" s="2"/>
      <c r="BL40" s="51"/>
      <c r="BM40" s="52"/>
      <c r="BN40" s="52"/>
      <c r="BO40" s="52"/>
      <c r="BP40" s="52"/>
      <c r="BQ40" s="52"/>
      <c r="BR40" s="52"/>
      <c r="BS40" s="52"/>
      <c r="BT40" s="52"/>
      <c r="BU40" s="52"/>
      <c r="BV40" s="52"/>
      <c r="BW40" s="52"/>
      <c r="BX40" s="52"/>
      <c r="BY40" s="52"/>
      <c r="BZ40" s="53"/>
    </row>
    <row r="41" spans="1:78" ht="13.5" customHeight="1" x14ac:dyDescent="0.2">
      <c r="A41" s="2"/>
      <c r="B41" s="17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18"/>
      <c r="BK41" s="2"/>
      <c r="BL41" s="51"/>
      <c r="BM41" s="52"/>
      <c r="BN41" s="52"/>
      <c r="BO41" s="52"/>
      <c r="BP41" s="52"/>
      <c r="BQ41" s="52"/>
      <c r="BR41" s="52"/>
      <c r="BS41" s="52"/>
      <c r="BT41" s="52"/>
      <c r="BU41" s="52"/>
      <c r="BV41" s="52"/>
      <c r="BW41" s="52"/>
      <c r="BX41" s="52"/>
      <c r="BY41" s="52"/>
      <c r="BZ41" s="53"/>
    </row>
    <row r="42" spans="1:78" ht="13.5" customHeight="1" x14ac:dyDescent="0.2">
      <c r="A42" s="2"/>
      <c r="B42" s="17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18"/>
      <c r="BK42" s="2"/>
      <c r="BL42" s="51"/>
      <c r="BM42" s="52"/>
      <c r="BN42" s="52"/>
      <c r="BO42" s="52"/>
      <c r="BP42" s="52"/>
      <c r="BQ42" s="52"/>
      <c r="BR42" s="52"/>
      <c r="BS42" s="52"/>
      <c r="BT42" s="52"/>
      <c r="BU42" s="52"/>
      <c r="BV42" s="52"/>
      <c r="BW42" s="52"/>
      <c r="BX42" s="52"/>
      <c r="BY42" s="52"/>
      <c r="BZ42" s="53"/>
    </row>
    <row r="43" spans="1:78" ht="13.5" customHeight="1" x14ac:dyDescent="0.2">
      <c r="A43" s="2"/>
      <c r="B43" s="17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18"/>
      <c r="BK43" s="2"/>
      <c r="BL43" s="51"/>
      <c r="BM43" s="52"/>
      <c r="BN43" s="52"/>
      <c r="BO43" s="52"/>
      <c r="BP43" s="52"/>
      <c r="BQ43" s="52"/>
      <c r="BR43" s="52"/>
      <c r="BS43" s="52"/>
      <c r="BT43" s="52"/>
      <c r="BU43" s="52"/>
      <c r="BV43" s="52"/>
      <c r="BW43" s="52"/>
      <c r="BX43" s="52"/>
      <c r="BY43" s="52"/>
      <c r="BZ43" s="53"/>
    </row>
    <row r="44" spans="1:78" ht="13.5" customHeight="1" x14ac:dyDescent="0.2">
      <c r="A44" s="2"/>
      <c r="B44" s="1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18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2">
      <c r="A45" s="2"/>
      <c r="B45" s="1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18"/>
      <c r="BK45" s="2"/>
      <c r="BL45" s="45" t="s">
        <v>26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2">
      <c r="A46" s="2"/>
      <c r="B46" s="1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18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2">
      <c r="A47" s="2"/>
      <c r="B47" s="1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18"/>
      <c r="BK47" s="2"/>
      <c r="BL47" s="51" t="s">
        <v>110</v>
      </c>
      <c r="BM47" s="52"/>
      <c r="BN47" s="52"/>
      <c r="BO47" s="52"/>
      <c r="BP47" s="52"/>
      <c r="BQ47" s="52"/>
      <c r="BR47" s="52"/>
      <c r="BS47" s="52"/>
      <c r="BT47" s="52"/>
      <c r="BU47" s="52"/>
      <c r="BV47" s="52"/>
      <c r="BW47" s="52"/>
      <c r="BX47" s="52"/>
      <c r="BY47" s="52"/>
      <c r="BZ47" s="53"/>
    </row>
    <row r="48" spans="1:78" ht="13.5" customHeight="1" x14ac:dyDescent="0.2">
      <c r="A48" s="2"/>
      <c r="B48" s="1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18"/>
      <c r="BK48" s="2"/>
      <c r="BL48" s="51"/>
      <c r="BM48" s="52"/>
      <c r="BN48" s="52"/>
      <c r="BO48" s="52"/>
      <c r="BP48" s="52"/>
      <c r="BQ48" s="52"/>
      <c r="BR48" s="52"/>
      <c r="BS48" s="52"/>
      <c r="BT48" s="52"/>
      <c r="BU48" s="52"/>
      <c r="BV48" s="52"/>
      <c r="BW48" s="52"/>
      <c r="BX48" s="52"/>
      <c r="BY48" s="52"/>
      <c r="BZ48" s="53"/>
    </row>
    <row r="49" spans="1:78" ht="13.5" customHeight="1" x14ac:dyDescent="0.2">
      <c r="A49" s="2"/>
      <c r="B49" s="1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18"/>
      <c r="BK49" s="2"/>
      <c r="BL49" s="51"/>
      <c r="BM49" s="52"/>
      <c r="BN49" s="52"/>
      <c r="BO49" s="52"/>
      <c r="BP49" s="52"/>
      <c r="BQ49" s="52"/>
      <c r="BR49" s="52"/>
      <c r="BS49" s="52"/>
      <c r="BT49" s="52"/>
      <c r="BU49" s="52"/>
      <c r="BV49" s="52"/>
      <c r="BW49" s="52"/>
      <c r="BX49" s="52"/>
      <c r="BY49" s="52"/>
      <c r="BZ49" s="53"/>
    </row>
    <row r="50" spans="1:78" ht="13.5" customHeight="1" x14ac:dyDescent="0.2">
      <c r="A50" s="2"/>
      <c r="B50" s="1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18"/>
      <c r="BK50" s="2"/>
      <c r="BL50" s="51"/>
      <c r="BM50" s="52"/>
      <c r="BN50" s="52"/>
      <c r="BO50" s="52"/>
      <c r="BP50" s="52"/>
      <c r="BQ50" s="52"/>
      <c r="BR50" s="52"/>
      <c r="BS50" s="52"/>
      <c r="BT50" s="52"/>
      <c r="BU50" s="52"/>
      <c r="BV50" s="52"/>
      <c r="BW50" s="52"/>
      <c r="BX50" s="52"/>
      <c r="BY50" s="52"/>
      <c r="BZ50" s="53"/>
    </row>
    <row r="51" spans="1:78" ht="13.5" customHeight="1" x14ac:dyDescent="0.2">
      <c r="A51" s="2"/>
      <c r="B51" s="1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18"/>
      <c r="BK51" s="2"/>
      <c r="BL51" s="51"/>
      <c r="BM51" s="52"/>
      <c r="BN51" s="52"/>
      <c r="BO51" s="52"/>
      <c r="BP51" s="52"/>
      <c r="BQ51" s="52"/>
      <c r="BR51" s="52"/>
      <c r="BS51" s="52"/>
      <c r="BT51" s="52"/>
      <c r="BU51" s="52"/>
      <c r="BV51" s="52"/>
      <c r="BW51" s="52"/>
      <c r="BX51" s="52"/>
      <c r="BY51" s="52"/>
      <c r="BZ51" s="53"/>
    </row>
    <row r="52" spans="1:78" ht="13.5" customHeight="1" x14ac:dyDescent="0.2">
      <c r="A52" s="2"/>
      <c r="B52" s="1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18"/>
      <c r="BK52" s="2"/>
      <c r="BL52" s="51"/>
      <c r="BM52" s="52"/>
      <c r="BN52" s="52"/>
      <c r="BO52" s="52"/>
      <c r="BP52" s="52"/>
      <c r="BQ52" s="52"/>
      <c r="BR52" s="52"/>
      <c r="BS52" s="52"/>
      <c r="BT52" s="52"/>
      <c r="BU52" s="52"/>
      <c r="BV52" s="52"/>
      <c r="BW52" s="52"/>
      <c r="BX52" s="52"/>
      <c r="BY52" s="52"/>
      <c r="BZ52" s="53"/>
    </row>
    <row r="53" spans="1:78" ht="13.5" customHeight="1" x14ac:dyDescent="0.2">
      <c r="A53" s="2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18"/>
      <c r="BK53" s="2"/>
      <c r="BL53" s="51"/>
      <c r="BM53" s="52"/>
      <c r="BN53" s="52"/>
      <c r="BO53" s="52"/>
      <c r="BP53" s="52"/>
      <c r="BQ53" s="52"/>
      <c r="BR53" s="52"/>
      <c r="BS53" s="52"/>
      <c r="BT53" s="52"/>
      <c r="BU53" s="52"/>
      <c r="BV53" s="52"/>
      <c r="BW53" s="52"/>
      <c r="BX53" s="52"/>
      <c r="BY53" s="52"/>
      <c r="BZ53" s="53"/>
    </row>
    <row r="54" spans="1:78" ht="13.5" customHeight="1" x14ac:dyDescent="0.2">
      <c r="A54" s="2"/>
      <c r="B54" s="1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18"/>
      <c r="BK54" s="2"/>
      <c r="BL54" s="51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  <c r="BZ54" s="53"/>
    </row>
    <row r="55" spans="1:78" ht="13.5" customHeight="1" x14ac:dyDescent="0.2">
      <c r="A55" s="2"/>
      <c r="B55" s="1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18"/>
      <c r="BK55" s="2"/>
      <c r="BL55" s="51"/>
      <c r="BM55" s="52"/>
      <c r="BN55" s="52"/>
      <c r="BO55" s="52"/>
      <c r="BP55" s="52"/>
      <c r="BQ55" s="52"/>
      <c r="BR55" s="52"/>
      <c r="BS55" s="52"/>
      <c r="BT55" s="52"/>
      <c r="BU55" s="52"/>
      <c r="BV55" s="52"/>
      <c r="BW55" s="52"/>
      <c r="BX55" s="52"/>
      <c r="BY55" s="52"/>
      <c r="BZ55" s="53"/>
    </row>
    <row r="56" spans="1:78" ht="13.5" customHeight="1" x14ac:dyDescent="0.2">
      <c r="A56" s="2"/>
      <c r="B56" s="17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1"/>
      <c r="BM56" s="52"/>
      <c r="BN56" s="52"/>
      <c r="BO56" s="52"/>
      <c r="BP56" s="52"/>
      <c r="BQ56" s="52"/>
      <c r="BR56" s="52"/>
      <c r="BS56" s="52"/>
      <c r="BT56" s="52"/>
      <c r="BU56" s="52"/>
      <c r="BV56" s="52"/>
      <c r="BW56" s="52"/>
      <c r="BX56" s="52"/>
      <c r="BY56" s="52"/>
      <c r="BZ56" s="53"/>
    </row>
    <row r="57" spans="1:78" ht="13.5" customHeight="1" x14ac:dyDescent="0.2">
      <c r="A57" s="2"/>
      <c r="B57" s="17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1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3"/>
    </row>
    <row r="58" spans="1:78" ht="13.5" customHeight="1" x14ac:dyDescent="0.2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1"/>
      <c r="BM58" s="52"/>
      <c r="BN58" s="52"/>
      <c r="BO58" s="52"/>
      <c r="BP58" s="52"/>
      <c r="BQ58" s="52"/>
      <c r="BR58" s="52"/>
      <c r="BS58" s="52"/>
      <c r="BT58" s="52"/>
      <c r="BU58" s="52"/>
      <c r="BV58" s="52"/>
      <c r="BW58" s="52"/>
      <c r="BX58" s="52"/>
      <c r="BY58" s="52"/>
      <c r="BZ58" s="53"/>
    </row>
    <row r="59" spans="1:78" ht="13.5" customHeight="1" x14ac:dyDescent="0.2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1"/>
      <c r="BM59" s="52"/>
      <c r="BN59" s="52"/>
      <c r="BO59" s="52"/>
      <c r="BP59" s="52"/>
      <c r="BQ59" s="52"/>
      <c r="BR59" s="52"/>
      <c r="BS59" s="52"/>
      <c r="BT59" s="52"/>
      <c r="BU59" s="52"/>
      <c r="BV59" s="52"/>
      <c r="BW59" s="52"/>
      <c r="BX59" s="52"/>
      <c r="BY59" s="52"/>
      <c r="BZ59" s="53"/>
    </row>
    <row r="60" spans="1:78" ht="13.5" customHeight="1" x14ac:dyDescent="0.2">
      <c r="A60" s="2"/>
      <c r="B60" s="62" t="s">
        <v>27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51"/>
      <c r="BM60" s="52"/>
      <c r="BN60" s="52"/>
      <c r="BO60" s="52"/>
      <c r="BP60" s="52"/>
      <c r="BQ60" s="52"/>
      <c r="BR60" s="52"/>
      <c r="BS60" s="52"/>
      <c r="BT60" s="52"/>
      <c r="BU60" s="52"/>
      <c r="BV60" s="52"/>
      <c r="BW60" s="52"/>
      <c r="BX60" s="52"/>
      <c r="BY60" s="52"/>
      <c r="BZ60" s="53"/>
    </row>
    <row r="61" spans="1:78" ht="13.5" customHeight="1" x14ac:dyDescent="0.2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51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  <c r="BY61" s="52"/>
      <c r="BZ61" s="53"/>
    </row>
    <row r="62" spans="1:78" ht="13.5" customHeight="1" x14ac:dyDescent="0.2">
      <c r="A62" s="2"/>
      <c r="B62" s="17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18"/>
      <c r="BK62" s="2"/>
      <c r="BL62" s="51"/>
      <c r="BM62" s="52"/>
      <c r="BN62" s="52"/>
      <c r="BO62" s="52"/>
      <c r="BP62" s="52"/>
      <c r="BQ62" s="52"/>
      <c r="BR62" s="52"/>
      <c r="BS62" s="52"/>
      <c r="BT62" s="52"/>
      <c r="BU62" s="52"/>
      <c r="BV62" s="52"/>
      <c r="BW62" s="52"/>
      <c r="BX62" s="52"/>
      <c r="BY62" s="52"/>
      <c r="BZ62" s="53"/>
    </row>
    <row r="63" spans="1:78" ht="13.5" customHeight="1" x14ac:dyDescent="0.2">
      <c r="A63" s="2"/>
      <c r="B63" s="17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18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2">
      <c r="A64" s="2"/>
      <c r="B64" s="17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18"/>
      <c r="BK64" s="2"/>
      <c r="BL64" s="45" t="s">
        <v>28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2">
      <c r="A65" s="2"/>
      <c r="B65" s="1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18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2">
      <c r="A66" s="2"/>
      <c r="B66" s="1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18"/>
      <c r="BK66" s="2"/>
      <c r="BL66" s="51" t="s">
        <v>111</v>
      </c>
      <c r="BM66" s="52"/>
      <c r="BN66" s="52"/>
      <c r="BO66" s="52"/>
      <c r="BP66" s="52"/>
      <c r="BQ66" s="52"/>
      <c r="BR66" s="52"/>
      <c r="BS66" s="52"/>
      <c r="BT66" s="52"/>
      <c r="BU66" s="52"/>
      <c r="BV66" s="52"/>
      <c r="BW66" s="52"/>
      <c r="BX66" s="52"/>
      <c r="BY66" s="52"/>
      <c r="BZ66" s="53"/>
    </row>
    <row r="67" spans="1:78" ht="13.5" customHeight="1" x14ac:dyDescent="0.2">
      <c r="A67" s="2"/>
      <c r="B67" s="1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18"/>
      <c r="BK67" s="2"/>
      <c r="BL67" s="51"/>
      <c r="BM67" s="52"/>
      <c r="BN67" s="52"/>
      <c r="BO67" s="52"/>
      <c r="BP67" s="52"/>
      <c r="BQ67" s="52"/>
      <c r="BR67" s="52"/>
      <c r="BS67" s="52"/>
      <c r="BT67" s="52"/>
      <c r="BU67" s="52"/>
      <c r="BV67" s="52"/>
      <c r="BW67" s="52"/>
      <c r="BX67" s="52"/>
      <c r="BY67" s="52"/>
      <c r="BZ67" s="53"/>
    </row>
    <row r="68" spans="1:78" ht="13.5" customHeight="1" x14ac:dyDescent="0.2">
      <c r="A68" s="2"/>
      <c r="B68" s="17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18"/>
      <c r="BK68" s="2"/>
      <c r="BL68" s="51"/>
      <c r="BM68" s="52"/>
      <c r="BN68" s="52"/>
      <c r="BO68" s="52"/>
      <c r="BP68" s="52"/>
      <c r="BQ68" s="52"/>
      <c r="BR68" s="52"/>
      <c r="BS68" s="52"/>
      <c r="BT68" s="52"/>
      <c r="BU68" s="52"/>
      <c r="BV68" s="52"/>
      <c r="BW68" s="52"/>
      <c r="BX68" s="52"/>
      <c r="BY68" s="52"/>
      <c r="BZ68" s="53"/>
    </row>
    <row r="69" spans="1:78" ht="13.5" customHeight="1" x14ac:dyDescent="0.2">
      <c r="A69" s="2"/>
      <c r="B69" s="17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18"/>
      <c r="BK69" s="2"/>
      <c r="BL69" s="51"/>
      <c r="BM69" s="52"/>
      <c r="BN69" s="52"/>
      <c r="BO69" s="52"/>
      <c r="BP69" s="52"/>
      <c r="BQ69" s="52"/>
      <c r="BR69" s="52"/>
      <c r="BS69" s="52"/>
      <c r="BT69" s="52"/>
      <c r="BU69" s="52"/>
      <c r="BV69" s="52"/>
      <c r="BW69" s="52"/>
      <c r="BX69" s="52"/>
      <c r="BY69" s="52"/>
      <c r="BZ69" s="53"/>
    </row>
    <row r="70" spans="1:78" ht="13.5" customHeight="1" x14ac:dyDescent="0.2">
      <c r="A70" s="2"/>
      <c r="B70" s="1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18"/>
      <c r="BK70" s="2"/>
      <c r="BL70" s="51"/>
      <c r="BM70" s="52"/>
      <c r="BN70" s="52"/>
      <c r="BO70" s="52"/>
      <c r="BP70" s="52"/>
      <c r="BQ70" s="52"/>
      <c r="BR70" s="52"/>
      <c r="BS70" s="52"/>
      <c r="BT70" s="52"/>
      <c r="BU70" s="52"/>
      <c r="BV70" s="52"/>
      <c r="BW70" s="52"/>
      <c r="BX70" s="52"/>
      <c r="BY70" s="52"/>
      <c r="BZ70" s="53"/>
    </row>
    <row r="71" spans="1:78" ht="13.5" customHeight="1" x14ac:dyDescent="0.2">
      <c r="A71" s="2"/>
      <c r="B71" s="1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18"/>
      <c r="BK71" s="2"/>
      <c r="BL71" s="51"/>
      <c r="BM71" s="52"/>
      <c r="BN71" s="52"/>
      <c r="BO71" s="52"/>
      <c r="BP71" s="52"/>
      <c r="BQ71" s="52"/>
      <c r="BR71" s="52"/>
      <c r="BS71" s="52"/>
      <c r="BT71" s="52"/>
      <c r="BU71" s="52"/>
      <c r="BV71" s="52"/>
      <c r="BW71" s="52"/>
      <c r="BX71" s="52"/>
      <c r="BY71" s="52"/>
      <c r="BZ71" s="53"/>
    </row>
    <row r="72" spans="1:78" ht="13.5" customHeight="1" x14ac:dyDescent="0.2">
      <c r="A72" s="2"/>
      <c r="B72" s="1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18"/>
      <c r="BK72" s="2"/>
      <c r="BL72" s="51"/>
      <c r="BM72" s="52"/>
      <c r="BN72" s="52"/>
      <c r="BO72" s="52"/>
      <c r="BP72" s="52"/>
      <c r="BQ72" s="52"/>
      <c r="BR72" s="52"/>
      <c r="BS72" s="52"/>
      <c r="BT72" s="52"/>
      <c r="BU72" s="52"/>
      <c r="BV72" s="52"/>
      <c r="BW72" s="52"/>
      <c r="BX72" s="52"/>
      <c r="BY72" s="52"/>
      <c r="BZ72" s="53"/>
    </row>
    <row r="73" spans="1:78" ht="13.5" customHeight="1" x14ac:dyDescent="0.2">
      <c r="A73" s="2"/>
      <c r="B73" s="17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18"/>
      <c r="BK73" s="2"/>
      <c r="BL73" s="51"/>
      <c r="BM73" s="52"/>
      <c r="BN73" s="52"/>
      <c r="BO73" s="52"/>
      <c r="BP73" s="52"/>
      <c r="BQ73" s="52"/>
      <c r="BR73" s="52"/>
      <c r="BS73" s="52"/>
      <c r="BT73" s="52"/>
      <c r="BU73" s="52"/>
      <c r="BV73" s="52"/>
      <c r="BW73" s="52"/>
      <c r="BX73" s="52"/>
      <c r="BY73" s="52"/>
      <c r="BZ73" s="53"/>
    </row>
    <row r="74" spans="1:78" ht="13.5" customHeight="1" x14ac:dyDescent="0.2">
      <c r="A74" s="2"/>
      <c r="B74" s="17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18"/>
      <c r="BK74" s="2"/>
      <c r="BL74" s="51"/>
      <c r="BM74" s="52"/>
      <c r="BN74" s="52"/>
      <c r="BO74" s="52"/>
      <c r="BP74" s="52"/>
      <c r="BQ74" s="52"/>
      <c r="BR74" s="52"/>
      <c r="BS74" s="52"/>
      <c r="BT74" s="52"/>
      <c r="BU74" s="52"/>
      <c r="BV74" s="52"/>
      <c r="BW74" s="52"/>
      <c r="BX74" s="52"/>
      <c r="BY74" s="52"/>
      <c r="BZ74" s="53"/>
    </row>
    <row r="75" spans="1:78" ht="13.5" customHeight="1" x14ac:dyDescent="0.2">
      <c r="A75" s="2"/>
      <c r="B75" s="17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18"/>
      <c r="BK75" s="2"/>
      <c r="BL75" s="51"/>
      <c r="BM75" s="52"/>
      <c r="BN75" s="52"/>
      <c r="BO75" s="52"/>
      <c r="BP75" s="52"/>
      <c r="BQ75" s="52"/>
      <c r="BR75" s="52"/>
      <c r="BS75" s="52"/>
      <c r="BT75" s="52"/>
      <c r="BU75" s="52"/>
      <c r="BV75" s="52"/>
      <c r="BW75" s="52"/>
      <c r="BX75" s="52"/>
      <c r="BY75" s="52"/>
      <c r="BZ75" s="53"/>
    </row>
    <row r="76" spans="1:78" ht="13.5" customHeight="1" x14ac:dyDescent="0.2">
      <c r="A76" s="2"/>
      <c r="B76" s="1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18"/>
      <c r="BK76" s="2"/>
      <c r="BL76" s="51"/>
      <c r="BM76" s="52"/>
      <c r="BN76" s="52"/>
      <c r="BO76" s="52"/>
      <c r="BP76" s="52"/>
      <c r="BQ76" s="52"/>
      <c r="BR76" s="52"/>
      <c r="BS76" s="52"/>
      <c r="BT76" s="52"/>
      <c r="BU76" s="52"/>
      <c r="BV76" s="52"/>
      <c r="BW76" s="52"/>
      <c r="BX76" s="52"/>
      <c r="BY76" s="52"/>
      <c r="BZ76" s="53"/>
    </row>
    <row r="77" spans="1:78" ht="13.5" customHeight="1" x14ac:dyDescent="0.2">
      <c r="A77" s="2"/>
      <c r="B77" s="1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18"/>
      <c r="BK77" s="2"/>
      <c r="BL77" s="51"/>
      <c r="BM77" s="52"/>
      <c r="BN77" s="52"/>
      <c r="BO77" s="52"/>
      <c r="BP77" s="52"/>
      <c r="BQ77" s="52"/>
      <c r="BR77" s="52"/>
      <c r="BS77" s="52"/>
      <c r="BT77" s="52"/>
      <c r="BU77" s="52"/>
      <c r="BV77" s="52"/>
      <c r="BW77" s="52"/>
      <c r="BX77" s="52"/>
      <c r="BY77" s="52"/>
      <c r="BZ77" s="53"/>
    </row>
    <row r="78" spans="1:78" ht="13.5" customHeight="1" x14ac:dyDescent="0.2">
      <c r="A78" s="2"/>
      <c r="B78" s="17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18"/>
      <c r="BK78" s="2"/>
      <c r="BL78" s="51"/>
      <c r="BM78" s="52"/>
      <c r="BN78" s="52"/>
      <c r="BO78" s="52"/>
      <c r="BP78" s="52"/>
      <c r="BQ78" s="52"/>
      <c r="BR78" s="52"/>
      <c r="BS78" s="52"/>
      <c r="BT78" s="52"/>
      <c r="BU78" s="52"/>
      <c r="BV78" s="52"/>
      <c r="BW78" s="52"/>
      <c r="BX78" s="52"/>
      <c r="BY78" s="52"/>
      <c r="BZ78" s="53"/>
    </row>
    <row r="79" spans="1:78" ht="13.5" customHeight="1" x14ac:dyDescent="0.2">
      <c r="A79" s="2"/>
      <c r="B79" s="17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4"/>
      <c r="BJ79" s="18"/>
      <c r="BK79" s="2"/>
      <c r="BL79" s="51"/>
      <c r="BM79" s="52"/>
      <c r="BN79" s="52"/>
      <c r="BO79" s="52"/>
      <c r="BP79" s="52"/>
      <c r="BQ79" s="52"/>
      <c r="BR79" s="52"/>
      <c r="BS79" s="52"/>
      <c r="BT79" s="52"/>
      <c r="BU79" s="52"/>
      <c r="BV79" s="52"/>
      <c r="BW79" s="52"/>
      <c r="BX79" s="52"/>
      <c r="BY79" s="52"/>
      <c r="BZ79" s="53"/>
    </row>
    <row r="80" spans="1:78" ht="13.5" customHeight="1" x14ac:dyDescent="0.2">
      <c r="A80" s="2"/>
      <c r="B80" s="17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4"/>
      <c r="BJ80" s="18"/>
      <c r="BK80" s="2"/>
      <c r="BL80" s="51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3"/>
    </row>
    <row r="81" spans="1:78" ht="13.5" customHeight="1" x14ac:dyDescent="0.2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4"/>
      <c r="V81" s="4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4"/>
      <c r="AP81" s="4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4"/>
      <c r="BJ81" s="18"/>
      <c r="BK81" s="2"/>
      <c r="BL81" s="51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  <c r="BZ81" s="53"/>
    </row>
    <row r="82" spans="1:78" ht="13.5" customHeight="1" x14ac:dyDescent="0.2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4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6"/>
    </row>
    <row r="83" spans="1:78" x14ac:dyDescent="0.2">
      <c r="C83" s="26"/>
    </row>
    <row r="84" spans="1:78" hidden="1" x14ac:dyDescent="0.2">
      <c r="B84" s="27" t="s">
        <v>29</v>
      </c>
      <c r="C84" s="27"/>
      <c r="D84" s="27"/>
      <c r="E84" s="27" t="s">
        <v>30</v>
      </c>
      <c r="F84" s="27" t="s">
        <v>31</v>
      </c>
      <c r="G84" s="27" t="s">
        <v>32</v>
      </c>
      <c r="H84" s="27" t="s">
        <v>33</v>
      </c>
      <c r="I84" s="27" t="s">
        <v>34</v>
      </c>
      <c r="J84" s="27" t="s">
        <v>35</v>
      </c>
      <c r="K84" s="27" t="s">
        <v>36</v>
      </c>
      <c r="L84" s="27" t="s">
        <v>37</v>
      </c>
      <c r="M84" s="27" t="s">
        <v>38</v>
      </c>
      <c r="N84" s="27" t="s">
        <v>39</v>
      </c>
      <c r="O84" s="27" t="s">
        <v>40</v>
      </c>
    </row>
    <row r="85" spans="1:78" hidden="1" x14ac:dyDescent="0.2">
      <c r="B85" s="27"/>
      <c r="C85" s="27"/>
      <c r="D85" s="27"/>
      <c r="E85" s="27" t="str">
        <f>データ!AH6</f>
        <v>【112.01】</v>
      </c>
      <c r="F85" s="27" t="str">
        <f>データ!AS6</f>
        <v>【1.08】</v>
      </c>
      <c r="G85" s="27" t="str">
        <f>データ!BD6</f>
        <v>【264.97】</v>
      </c>
      <c r="H85" s="27" t="str">
        <f>データ!BO6</f>
        <v>【266.61】</v>
      </c>
      <c r="I85" s="27" t="str">
        <f>データ!BZ6</f>
        <v>【103.24】</v>
      </c>
      <c r="J85" s="27" t="str">
        <f>データ!CK6</f>
        <v>【168.38】</v>
      </c>
      <c r="K85" s="27" t="str">
        <f>データ!CV6</f>
        <v>【60.00】</v>
      </c>
      <c r="L85" s="27" t="str">
        <f>データ!DG6</f>
        <v>【89.80】</v>
      </c>
      <c r="M85" s="27" t="str">
        <f>データ!DR6</f>
        <v>【49.59】</v>
      </c>
      <c r="N85" s="27" t="str">
        <f>データ!EC6</f>
        <v>【19.44】</v>
      </c>
      <c r="O85" s="27" t="str">
        <f>データ!EN6</f>
        <v>【0.68】</v>
      </c>
    </row>
  </sheetData>
  <sheetProtection algorithmName="SHA-512" hashValue="/vEqmdajVyP6P0P/UDP6WdEp/5sW+9NTTnxrSjsvYCnqL1rgFRPvstIFLDEslN6B9cdLfw+r4KuRyiLH1e7gCg==" saltValue="6aq+T0jVaSXk2CnDXWSWog==" spinCount="100000" sheet="1" objects="1" scenarios="1" formatCells="0" formatColumns="0" formatRows="0"/>
  <mergeCells count="44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BL64:BZ65"/>
    <mergeCell ref="BL66:BZ82"/>
    <mergeCell ref="BL11:BZ13"/>
    <mergeCell ref="B14:BJ15"/>
    <mergeCell ref="BL14:BZ15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 x14ac:dyDescent="0.2">
      <c r="A2" s="29" t="s">
        <v>42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 x14ac:dyDescent="0.2">
      <c r="A3" s="29" t="s">
        <v>43</v>
      </c>
      <c r="B3" s="30" t="s">
        <v>44</v>
      </c>
      <c r="C3" s="30" t="s">
        <v>45</v>
      </c>
      <c r="D3" s="30" t="s">
        <v>46</v>
      </c>
      <c r="E3" s="30" t="s">
        <v>47</v>
      </c>
      <c r="F3" s="30" t="s">
        <v>48</v>
      </c>
      <c r="G3" s="30" t="s">
        <v>49</v>
      </c>
      <c r="H3" s="88" t="s">
        <v>50</v>
      </c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90"/>
      <c r="X3" s="94" t="s">
        <v>51</v>
      </c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 t="s">
        <v>52</v>
      </c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</row>
    <row r="4" spans="1:144" x14ac:dyDescent="0.2">
      <c r="A4" s="29" t="s">
        <v>53</v>
      </c>
      <c r="B4" s="31"/>
      <c r="C4" s="31"/>
      <c r="D4" s="31"/>
      <c r="E4" s="31"/>
      <c r="F4" s="31"/>
      <c r="G4" s="31"/>
      <c r="H4" s="91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3"/>
      <c r="X4" s="87" t="s">
        <v>54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 t="s">
        <v>55</v>
      </c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 t="s">
        <v>56</v>
      </c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 t="s">
        <v>57</v>
      </c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 t="s">
        <v>58</v>
      </c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 t="s">
        <v>59</v>
      </c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 t="s">
        <v>60</v>
      </c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 t="s">
        <v>61</v>
      </c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 t="s">
        <v>62</v>
      </c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 t="s">
        <v>63</v>
      </c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 t="s">
        <v>64</v>
      </c>
      <c r="EE4" s="87"/>
      <c r="EF4" s="87"/>
      <c r="EG4" s="87"/>
      <c r="EH4" s="87"/>
      <c r="EI4" s="87"/>
      <c r="EJ4" s="87"/>
      <c r="EK4" s="87"/>
      <c r="EL4" s="87"/>
      <c r="EM4" s="87"/>
      <c r="EN4" s="87"/>
    </row>
    <row r="5" spans="1:144" x14ac:dyDescent="0.2">
      <c r="A5" s="29" t="s">
        <v>65</v>
      </c>
      <c r="B5" s="32"/>
      <c r="C5" s="32"/>
      <c r="D5" s="32"/>
      <c r="E5" s="32"/>
      <c r="F5" s="32"/>
      <c r="G5" s="32"/>
      <c r="H5" s="33" t="s">
        <v>66</v>
      </c>
      <c r="I5" s="33" t="s">
        <v>67</v>
      </c>
      <c r="J5" s="33" t="s">
        <v>68</v>
      </c>
      <c r="K5" s="33" t="s">
        <v>69</v>
      </c>
      <c r="L5" s="33" t="s">
        <v>70</v>
      </c>
      <c r="M5" s="33" t="s">
        <v>5</v>
      </c>
      <c r="N5" s="33" t="s">
        <v>71</v>
      </c>
      <c r="O5" s="33" t="s">
        <v>72</v>
      </c>
      <c r="P5" s="33" t="s">
        <v>73</v>
      </c>
      <c r="Q5" s="33" t="s">
        <v>74</v>
      </c>
      <c r="R5" s="33" t="s">
        <v>75</v>
      </c>
      <c r="S5" s="33" t="s">
        <v>76</v>
      </c>
      <c r="T5" s="33" t="s">
        <v>77</v>
      </c>
      <c r="U5" s="33" t="s">
        <v>78</v>
      </c>
      <c r="V5" s="33" t="s">
        <v>79</v>
      </c>
      <c r="W5" s="33" t="s">
        <v>80</v>
      </c>
      <c r="X5" s="33" t="s">
        <v>81</v>
      </c>
      <c r="Y5" s="33" t="s">
        <v>82</v>
      </c>
      <c r="Z5" s="33" t="s">
        <v>83</v>
      </c>
      <c r="AA5" s="33" t="s">
        <v>84</v>
      </c>
      <c r="AB5" s="33" t="s">
        <v>85</v>
      </c>
      <c r="AC5" s="33" t="s">
        <v>86</v>
      </c>
      <c r="AD5" s="33" t="s">
        <v>87</v>
      </c>
      <c r="AE5" s="33" t="s">
        <v>88</v>
      </c>
      <c r="AF5" s="33" t="s">
        <v>89</v>
      </c>
      <c r="AG5" s="33" t="s">
        <v>90</v>
      </c>
      <c r="AH5" s="33" t="s">
        <v>29</v>
      </c>
      <c r="AI5" s="33" t="s">
        <v>81</v>
      </c>
      <c r="AJ5" s="33" t="s">
        <v>82</v>
      </c>
      <c r="AK5" s="33" t="s">
        <v>83</v>
      </c>
      <c r="AL5" s="33" t="s">
        <v>84</v>
      </c>
      <c r="AM5" s="33" t="s">
        <v>85</v>
      </c>
      <c r="AN5" s="33" t="s">
        <v>86</v>
      </c>
      <c r="AO5" s="33" t="s">
        <v>87</v>
      </c>
      <c r="AP5" s="33" t="s">
        <v>88</v>
      </c>
      <c r="AQ5" s="33" t="s">
        <v>89</v>
      </c>
      <c r="AR5" s="33" t="s">
        <v>90</v>
      </c>
      <c r="AS5" s="33" t="s">
        <v>91</v>
      </c>
      <c r="AT5" s="33" t="s">
        <v>81</v>
      </c>
      <c r="AU5" s="33" t="s">
        <v>82</v>
      </c>
      <c r="AV5" s="33" t="s">
        <v>83</v>
      </c>
      <c r="AW5" s="33" t="s">
        <v>84</v>
      </c>
      <c r="AX5" s="33" t="s">
        <v>85</v>
      </c>
      <c r="AY5" s="33" t="s">
        <v>86</v>
      </c>
      <c r="AZ5" s="33" t="s">
        <v>87</v>
      </c>
      <c r="BA5" s="33" t="s">
        <v>88</v>
      </c>
      <c r="BB5" s="33" t="s">
        <v>89</v>
      </c>
      <c r="BC5" s="33" t="s">
        <v>90</v>
      </c>
      <c r="BD5" s="33" t="s">
        <v>91</v>
      </c>
      <c r="BE5" s="33" t="s">
        <v>81</v>
      </c>
      <c r="BF5" s="33" t="s">
        <v>82</v>
      </c>
      <c r="BG5" s="33" t="s">
        <v>83</v>
      </c>
      <c r="BH5" s="33" t="s">
        <v>84</v>
      </c>
      <c r="BI5" s="33" t="s">
        <v>85</v>
      </c>
      <c r="BJ5" s="33" t="s">
        <v>86</v>
      </c>
      <c r="BK5" s="33" t="s">
        <v>87</v>
      </c>
      <c r="BL5" s="33" t="s">
        <v>88</v>
      </c>
      <c r="BM5" s="33" t="s">
        <v>89</v>
      </c>
      <c r="BN5" s="33" t="s">
        <v>90</v>
      </c>
      <c r="BO5" s="33" t="s">
        <v>91</v>
      </c>
      <c r="BP5" s="33" t="s">
        <v>81</v>
      </c>
      <c r="BQ5" s="33" t="s">
        <v>82</v>
      </c>
      <c r="BR5" s="33" t="s">
        <v>83</v>
      </c>
      <c r="BS5" s="33" t="s">
        <v>84</v>
      </c>
      <c r="BT5" s="33" t="s">
        <v>85</v>
      </c>
      <c r="BU5" s="33" t="s">
        <v>86</v>
      </c>
      <c r="BV5" s="33" t="s">
        <v>87</v>
      </c>
      <c r="BW5" s="33" t="s">
        <v>88</v>
      </c>
      <c r="BX5" s="33" t="s">
        <v>89</v>
      </c>
      <c r="BY5" s="33" t="s">
        <v>90</v>
      </c>
      <c r="BZ5" s="33" t="s">
        <v>91</v>
      </c>
      <c r="CA5" s="33" t="s">
        <v>81</v>
      </c>
      <c r="CB5" s="33" t="s">
        <v>82</v>
      </c>
      <c r="CC5" s="33" t="s">
        <v>83</v>
      </c>
      <c r="CD5" s="33" t="s">
        <v>84</v>
      </c>
      <c r="CE5" s="33" t="s">
        <v>85</v>
      </c>
      <c r="CF5" s="33" t="s">
        <v>86</v>
      </c>
      <c r="CG5" s="33" t="s">
        <v>87</v>
      </c>
      <c r="CH5" s="33" t="s">
        <v>88</v>
      </c>
      <c r="CI5" s="33" t="s">
        <v>89</v>
      </c>
      <c r="CJ5" s="33" t="s">
        <v>90</v>
      </c>
      <c r="CK5" s="33" t="s">
        <v>91</v>
      </c>
      <c r="CL5" s="33" t="s">
        <v>81</v>
      </c>
      <c r="CM5" s="33" t="s">
        <v>82</v>
      </c>
      <c r="CN5" s="33" t="s">
        <v>83</v>
      </c>
      <c r="CO5" s="33" t="s">
        <v>84</v>
      </c>
      <c r="CP5" s="33" t="s">
        <v>85</v>
      </c>
      <c r="CQ5" s="33" t="s">
        <v>86</v>
      </c>
      <c r="CR5" s="33" t="s">
        <v>87</v>
      </c>
      <c r="CS5" s="33" t="s">
        <v>88</v>
      </c>
      <c r="CT5" s="33" t="s">
        <v>89</v>
      </c>
      <c r="CU5" s="33" t="s">
        <v>90</v>
      </c>
      <c r="CV5" s="33" t="s">
        <v>91</v>
      </c>
      <c r="CW5" s="33" t="s">
        <v>81</v>
      </c>
      <c r="CX5" s="33" t="s">
        <v>82</v>
      </c>
      <c r="CY5" s="33" t="s">
        <v>83</v>
      </c>
      <c r="CZ5" s="33" t="s">
        <v>84</v>
      </c>
      <c r="DA5" s="33" t="s">
        <v>85</v>
      </c>
      <c r="DB5" s="33" t="s">
        <v>86</v>
      </c>
      <c r="DC5" s="33" t="s">
        <v>87</v>
      </c>
      <c r="DD5" s="33" t="s">
        <v>88</v>
      </c>
      <c r="DE5" s="33" t="s">
        <v>89</v>
      </c>
      <c r="DF5" s="33" t="s">
        <v>90</v>
      </c>
      <c r="DG5" s="33" t="s">
        <v>91</v>
      </c>
      <c r="DH5" s="33" t="s">
        <v>81</v>
      </c>
      <c r="DI5" s="33" t="s">
        <v>82</v>
      </c>
      <c r="DJ5" s="33" t="s">
        <v>83</v>
      </c>
      <c r="DK5" s="33" t="s">
        <v>84</v>
      </c>
      <c r="DL5" s="33" t="s">
        <v>85</v>
      </c>
      <c r="DM5" s="33" t="s">
        <v>86</v>
      </c>
      <c r="DN5" s="33" t="s">
        <v>87</v>
      </c>
      <c r="DO5" s="33" t="s">
        <v>88</v>
      </c>
      <c r="DP5" s="33" t="s">
        <v>89</v>
      </c>
      <c r="DQ5" s="33" t="s">
        <v>90</v>
      </c>
      <c r="DR5" s="33" t="s">
        <v>91</v>
      </c>
      <c r="DS5" s="33" t="s">
        <v>81</v>
      </c>
      <c r="DT5" s="33" t="s">
        <v>82</v>
      </c>
      <c r="DU5" s="33" t="s">
        <v>83</v>
      </c>
      <c r="DV5" s="33" t="s">
        <v>84</v>
      </c>
      <c r="DW5" s="33" t="s">
        <v>85</v>
      </c>
      <c r="DX5" s="33" t="s">
        <v>86</v>
      </c>
      <c r="DY5" s="33" t="s">
        <v>87</v>
      </c>
      <c r="DZ5" s="33" t="s">
        <v>88</v>
      </c>
      <c r="EA5" s="33" t="s">
        <v>89</v>
      </c>
      <c r="EB5" s="33" t="s">
        <v>90</v>
      </c>
      <c r="EC5" s="33" t="s">
        <v>91</v>
      </c>
      <c r="ED5" s="33" t="s">
        <v>81</v>
      </c>
      <c r="EE5" s="33" t="s">
        <v>82</v>
      </c>
      <c r="EF5" s="33" t="s">
        <v>83</v>
      </c>
      <c r="EG5" s="33" t="s">
        <v>84</v>
      </c>
      <c r="EH5" s="33" t="s">
        <v>85</v>
      </c>
      <c r="EI5" s="33" t="s">
        <v>86</v>
      </c>
      <c r="EJ5" s="33" t="s">
        <v>87</v>
      </c>
      <c r="EK5" s="33" t="s">
        <v>88</v>
      </c>
      <c r="EL5" s="33" t="s">
        <v>89</v>
      </c>
      <c r="EM5" s="33" t="s">
        <v>90</v>
      </c>
      <c r="EN5" s="33" t="s">
        <v>91</v>
      </c>
    </row>
    <row r="6" spans="1:144" s="37" customFormat="1" x14ac:dyDescent="0.2">
      <c r="A6" s="29" t="s">
        <v>92</v>
      </c>
      <c r="B6" s="34">
        <f>B7</f>
        <v>2019</v>
      </c>
      <c r="C6" s="34">
        <f t="shared" ref="C6:W6" si="3">C7</f>
        <v>242101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三重県　亀山市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A5</v>
      </c>
      <c r="M6" s="34" t="str">
        <f t="shared" si="3"/>
        <v>非設置</v>
      </c>
      <c r="N6" s="35" t="str">
        <f t="shared" si="3"/>
        <v>-</v>
      </c>
      <c r="O6" s="35">
        <f t="shared" si="3"/>
        <v>84.68</v>
      </c>
      <c r="P6" s="35">
        <f t="shared" si="3"/>
        <v>99.9</v>
      </c>
      <c r="Q6" s="35">
        <f t="shared" si="3"/>
        <v>2356</v>
      </c>
      <c r="R6" s="35">
        <f t="shared" si="3"/>
        <v>49720</v>
      </c>
      <c r="S6" s="35">
        <f t="shared" si="3"/>
        <v>191.04</v>
      </c>
      <c r="T6" s="35">
        <f t="shared" si="3"/>
        <v>260.26</v>
      </c>
      <c r="U6" s="35">
        <f t="shared" si="3"/>
        <v>49503</v>
      </c>
      <c r="V6" s="35">
        <f t="shared" si="3"/>
        <v>60.4</v>
      </c>
      <c r="W6" s="35">
        <f t="shared" si="3"/>
        <v>819.59</v>
      </c>
      <c r="X6" s="36">
        <f>IF(X7="",NA(),X7)</f>
        <v>109.07</v>
      </c>
      <c r="Y6" s="36">
        <f t="shared" ref="Y6:AG6" si="4">IF(Y7="",NA(),Y7)</f>
        <v>110.11</v>
      </c>
      <c r="Z6" s="36">
        <f t="shared" si="4"/>
        <v>108.59</v>
      </c>
      <c r="AA6" s="36">
        <f t="shared" si="4"/>
        <v>120.39</v>
      </c>
      <c r="AB6" s="36">
        <f t="shared" si="4"/>
        <v>122.92</v>
      </c>
      <c r="AC6" s="36">
        <f t="shared" si="4"/>
        <v>109.64</v>
      </c>
      <c r="AD6" s="36">
        <f t="shared" si="4"/>
        <v>110.95</v>
      </c>
      <c r="AE6" s="36">
        <f t="shared" si="4"/>
        <v>110.68</v>
      </c>
      <c r="AF6" s="36">
        <f t="shared" si="4"/>
        <v>110.66</v>
      </c>
      <c r="AG6" s="36">
        <f t="shared" si="4"/>
        <v>109.01</v>
      </c>
      <c r="AH6" s="35" t="str">
        <f>IF(AH7="","",IF(AH7="-","【-】","【"&amp;SUBSTITUTE(TEXT(AH7,"#,##0.00"),"-","△")&amp;"】"))</f>
        <v>【112.01】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3.62</v>
      </c>
      <c r="AO6" s="36">
        <f t="shared" si="5"/>
        <v>3.91</v>
      </c>
      <c r="AP6" s="36">
        <f t="shared" si="5"/>
        <v>3.56</v>
      </c>
      <c r="AQ6" s="36">
        <f t="shared" si="5"/>
        <v>2.74</v>
      </c>
      <c r="AR6" s="36">
        <f t="shared" si="5"/>
        <v>3.7</v>
      </c>
      <c r="AS6" s="35" t="str">
        <f>IF(AS7="","",IF(AS7="-","【-】","【"&amp;SUBSTITUTE(TEXT(AS7,"#,##0.00"),"-","△")&amp;"】"))</f>
        <v>【1.08】</v>
      </c>
      <c r="AT6" s="36">
        <f>IF(AT7="",NA(),AT7)</f>
        <v>254.99</v>
      </c>
      <c r="AU6" s="36">
        <f t="shared" ref="AU6:BC6" si="6">IF(AU7="",NA(),AU7)</f>
        <v>255.48</v>
      </c>
      <c r="AV6" s="36">
        <f t="shared" si="6"/>
        <v>183</v>
      </c>
      <c r="AW6" s="36">
        <f t="shared" si="6"/>
        <v>231.02</v>
      </c>
      <c r="AX6" s="36">
        <f t="shared" si="6"/>
        <v>210.72</v>
      </c>
      <c r="AY6" s="36">
        <f t="shared" si="6"/>
        <v>371.31</v>
      </c>
      <c r="AZ6" s="36">
        <f t="shared" si="6"/>
        <v>377.63</v>
      </c>
      <c r="BA6" s="36">
        <f t="shared" si="6"/>
        <v>357.34</v>
      </c>
      <c r="BB6" s="36">
        <f t="shared" si="6"/>
        <v>366.03</v>
      </c>
      <c r="BC6" s="36">
        <f t="shared" si="6"/>
        <v>365.18</v>
      </c>
      <c r="BD6" s="35" t="str">
        <f>IF(BD7="","",IF(BD7="-","【-】","【"&amp;SUBSTITUTE(TEXT(BD7,"#,##0.00"),"-","△")&amp;"】"))</f>
        <v>【264.97】</v>
      </c>
      <c r="BE6" s="36">
        <f>IF(BE7="",NA(),BE7)</f>
        <v>187.55</v>
      </c>
      <c r="BF6" s="36">
        <f t="shared" ref="BF6:BN6" si="7">IF(BF7="",NA(),BF7)</f>
        <v>172.47</v>
      </c>
      <c r="BG6" s="36">
        <f t="shared" si="7"/>
        <v>163.36000000000001</v>
      </c>
      <c r="BH6" s="36">
        <f t="shared" si="7"/>
        <v>135.93</v>
      </c>
      <c r="BI6" s="36">
        <f t="shared" si="7"/>
        <v>120.33</v>
      </c>
      <c r="BJ6" s="36">
        <f t="shared" si="7"/>
        <v>373.09</v>
      </c>
      <c r="BK6" s="36">
        <f t="shared" si="7"/>
        <v>364.71</v>
      </c>
      <c r="BL6" s="36">
        <f t="shared" si="7"/>
        <v>373.69</v>
      </c>
      <c r="BM6" s="36">
        <f t="shared" si="7"/>
        <v>370.12</v>
      </c>
      <c r="BN6" s="36">
        <f t="shared" si="7"/>
        <v>371.65</v>
      </c>
      <c r="BO6" s="35" t="str">
        <f>IF(BO7="","",IF(BO7="-","【-】","【"&amp;SUBSTITUTE(TEXT(BO7,"#,##0.00"),"-","△")&amp;"】"))</f>
        <v>【266.61】</v>
      </c>
      <c r="BP6" s="36">
        <f>IF(BP7="",NA(),BP7)</f>
        <v>104.9</v>
      </c>
      <c r="BQ6" s="36">
        <f t="shared" ref="BQ6:BY6" si="8">IF(BQ7="",NA(),BQ7)</f>
        <v>106.4</v>
      </c>
      <c r="BR6" s="36">
        <f t="shared" si="8"/>
        <v>103.44</v>
      </c>
      <c r="BS6" s="36">
        <f t="shared" si="8"/>
        <v>117.29</v>
      </c>
      <c r="BT6" s="36">
        <f t="shared" si="8"/>
        <v>118.12</v>
      </c>
      <c r="BU6" s="36">
        <f t="shared" si="8"/>
        <v>99.99</v>
      </c>
      <c r="BV6" s="36">
        <f t="shared" si="8"/>
        <v>100.65</v>
      </c>
      <c r="BW6" s="36">
        <f t="shared" si="8"/>
        <v>99.87</v>
      </c>
      <c r="BX6" s="36">
        <f t="shared" si="8"/>
        <v>100.42</v>
      </c>
      <c r="BY6" s="36">
        <f t="shared" si="8"/>
        <v>98.77</v>
      </c>
      <c r="BZ6" s="35" t="str">
        <f>IF(BZ7="","",IF(BZ7="-","【-】","【"&amp;SUBSTITUTE(TEXT(BZ7,"#,##0.00"),"-","△")&amp;"】"))</f>
        <v>【103.24】</v>
      </c>
      <c r="CA6" s="36">
        <f>IF(CA7="",NA(),CA7)</f>
        <v>125.56</v>
      </c>
      <c r="CB6" s="36">
        <f t="shared" ref="CB6:CJ6" si="9">IF(CB7="",NA(),CB7)</f>
        <v>124.03</v>
      </c>
      <c r="CC6" s="36">
        <f t="shared" si="9"/>
        <v>127.8</v>
      </c>
      <c r="CD6" s="36">
        <f t="shared" si="9"/>
        <v>122</v>
      </c>
      <c r="CE6" s="36">
        <f t="shared" si="9"/>
        <v>122.06</v>
      </c>
      <c r="CF6" s="36">
        <f t="shared" si="9"/>
        <v>171.15</v>
      </c>
      <c r="CG6" s="36">
        <f t="shared" si="9"/>
        <v>170.19</v>
      </c>
      <c r="CH6" s="36">
        <f t="shared" si="9"/>
        <v>171.81</v>
      </c>
      <c r="CI6" s="36">
        <f t="shared" si="9"/>
        <v>171.67</v>
      </c>
      <c r="CJ6" s="36">
        <f t="shared" si="9"/>
        <v>173.67</v>
      </c>
      <c r="CK6" s="35" t="str">
        <f>IF(CK7="","",IF(CK7="-","【-】","【"&amp;SUBSTITUTE(TEXT(CK7,"#,##0.00"),"-","△")&amp;"】"))</f>
        <v>【168.38】</v>
      </c>
      <c r="CL6" s="36">
        <f>IF(CL7="",NA(),CL7)</f>
        <v>62.99</v>
      </c>
      <c r="CM6" s="36">
        <f t="shared" ref="CM6:CU6" si="10">IF(CM7="",NA(),CM7)</f>
        <v>72.930000000000007</v>
      </c>
      <c r="CN6" s="36">
        <f t="shared" si="10"/>
        <v>73.16</v>
      </c>
      <c r="CO6" s="36">
        <f t="shared" si="10"/>
        <v>72.37</v>
      </c>
      <c r="CP6" s="36">
        <f t="shared" si="10"/>
        <v>71.47</v>
      </c>
      <c r="CQ6" s="36">
        <f t="shared" si="10"/>
        <v>58.53</v>
      </c>
      <c r="CR6" s="36">
        <f t="shared" si="10"/>
        <v>59.01</v>
      </c>
      <c r="CS6" s="36">
        <f t="shared" si="10"/>
        <v>60.03</v>
      </c>
      <c r="CT6" s="36">
        <f t="shared" si="10"/>
        <v>59.74</v>
      </c>
      <c r="CU6" s="36">
        <f t="shared" si="10"/>
        <v>59.67</v>
      </c>
      <c r="CV6" s="35" t="str">
        <f>IF(CV7="","",IF(CV7="-","【-】","【"&amp;SUBSTITUTE(TEXT(CV7,"#,##0.00"),"-","△")&amp;"】"))</f>
        <v>【60.00】</v>
      </c>
      <c r="CW6" s="36">
        <f>IF(CW7="",NA(),CW7)</f>
        <v>93.79</v>
      </c>
      <c r="CX6" s="36">
        <f t="shared" ref="CX6:DF6" si="11">IF(CX7="",NA(),CX7)</f>
        <v>94.84</v>
      </c>
      <c r="CY6" s="36">
        <f t="shared" si="11"/>
        <v>95.12</v>
      </c>
      <c r="CZ6" s="36">
        <f t="shared" si="11"/>
        <v>95.53</v>
      </c>
      <c r="DA6" s="36">
        <f t="shared" si="11"/>
        <v>95.67</v>
      </c>
      <c r="DB6" s="36">
        <f t="shared" si="11"/>
        <v>85.26</v>
      </c>
      <c r="DC6" s="36">
        <f t="shared" si="11"/>
        <v>85.37</v>
      </c>
      <c r="DD6" s="36">
        <f t="shared" si="11"/>
        <v>84.81</v>
      </c>
      <c r="DE6" s="36">
        <f t="shared" si="11"/>
        <v>84.8</v>
      </c>
      <c r="DF6" s="36">
        <f t="shared" si="11"/>
        <v>84.6</v>
      </c>
      <c r="DG6" s="35" t="str">
        <f>IF(DG7="","",IF(DG7="-","【-】","【"&amp;SUBSTITUTE(TEXT(DG7,"#,##0.00"),"-","△")&amp;"】"))</f>
        <v>【89.80】</v>
      </c>
      <c r="DH6" s="36">
        <f>IF(DH7="",NA(),DH7)</f>
        <v>45.82</v>
      </c>
      <c r="DI6" s="36">
        <f t="shared" ref="DI6:DQ6" si="12">IF(DI7="",NA(),DI7)</f>
        <v>47.25</v>
      </c>
      <c r="DJ6" s="36">
        <f t="shared" si="12"/>
        <v>47.92</v>
      </c>
      <c r="DK6" s="36">
        <f t="shared" si="12"/>
        <v>49.24</v>
      </c>
      <c r="DL6" s="36">
        <f t="shared" si="12"/>
        <v>50.18</v>
      </c>
      <c r="DM6" s="36">
        <f t="shared" si="12"/>
        <v>45.75</v>
      </c>
      <c r="DN6" s="36">
        <f t="shared" si="12"/>
        <v>46.9</v>
      </c>
      <c r="DO6" s="36">
        <f t="shared" si="12"/>
        <v>47.28</v>
      </c>
      <c r="DP6" s="36">
        <f t="shared" si="12"/>
        <v>47.66</v>
      </c>
      <c r="DQ6" s="36">
        <f t="shared" si="12"/>
        <v>48.17</v>
      </c>
      <c r="DR6" s="35" t="str">
        <f>IF(DR7="","",IF(DR7="-","【-】","【"&amp;SUBSTITUTE(TEXT(DR7,"#,##0.00"),"-","△")&amp;"】"))</f>
        <v>【49.59】</v>
      </c>
      <c r="DS6" s="36">
        <f>IF(DS7="",NA(),DS7)</f>
        <v>12.03</v>
      </c>
      <c r="DT6" s="36">
        <f t="shared" ref="DT6:EB6" si="13">IF(DT7="",NA(),DT7)</f>
        <v>26.58</v>
      </c>
      <c r="DU6" s="36">
        <f t="shared" si="13"/>
        <v>22.5</v>
      </c>
      <c r="DV6" s="36">
        <f t="shared" si="13"/>
        <v>26.2</v>
      </c>
      <c r="DW6" s="36">
        <f t="shared" si="13"/>
        <v>26.01</v>
      </c>
      <c r="DX6" s="36">
        <f t="shared" si="13"/>
        <v>10.54</v>
      </c>
      <c r="DY6" s="36">
        <f t="shared" si="13"/>
        <v>12.03</v>
      </c>
      <c r="DZ6" s="36">
        <f t="shared" si="13"/>
        <v>12.19</v>
      </c>
      <c r="EA6" s="36">
        <f t="shared" si="13"/>
        <v>15.1</v>
      </c>
      <c r="EB6" s="36">
        <f t="shared" si="13"/>
        <v>17.12</v>
      </c>
      <c r="EC6" s="35" t="str">
        <f>IF(EC7="","",IF(EC7="-","【-】","【"&amp;SUBSTITUTE(TEXT(EC7,"#,##0.00"),"-","△")&amp;"】"))</f>
        <v>【19.44】</v>
      </c>
      <c r="ED6" s="36">
        <f>IF(ED7="",NA(),ED7)</f>
        <v>1.04</v>
      </c>
      <c r="EE6" s="36">
        <f t="shared" ref="EE6:EM6" si="14">IF(EE7="",NA(),EE7)</f>
        <v>0.82</v>
      </c>
      <c r="EF6" s="36">
        <f t="shared" si="14"/>
        <v>1.31</v>
      </c>
      <c r="EG6" s="36">
        <f t="shared" si="14"/>
        <v>0.74</v>
      </c>
      <c r="EH6" s="36">
        <f t="shared" si="14"/>
        <v>1.17</v>
      </c>
      <c r="EI6" s="36">
        <f t="shared" si="14"/>
        <v>0.56000000000000005</v>
      </c>
      <c r="EJ6" s="36">
        <f t="shared" si="14"/>
        <v>0.61</v>
      </c>
      <c r="EK6" s="36">
        <f t="shared" si="14"/>
        <v>0.51</v>
      </c>
      <c r="EL6" s="36">
        <f t="shared" si="14"/>
        <v>0.57999999999999996</v>
      </c>
      <c r="EM6" s="36">
        <f t="shared" si="14"/>
        <v>0.54</v>
      </c>
      <c r="EN6" s="35" t="str">
        <f>IF(EN7="","",IF(EN7="-","【-】","【"&amp;SUBSTITUTE(TEXT(EN7,"#,##0.00"),"-","△")&amp;"】"))</f>
        <v>【0.68】</v>
      </c>
    </row>
    <row r="7" spans="1:144" s="37" customFormat="1" x14ac:dyDescent="0.2">
      <c r="A7" s="29"/>
      <c r="B7" s="38">
        <v>2019</v>
      </c>
      <c r="C7" s="38">
        <v>242101</v>
      </c>
      <c r="D7" s="38">
        <v>46</v>
      </c>
      <c r="E7" s="38">
        <v>1</v>
      </c>
      <c r="F7" s="38">
        <v>0</v>
      </c>
      <c r="G7" s="38">
        <v>1</v>
      </c>
      <c r="H7" s="38" t="s">
        <v>93</v>
      </c>
      <c r="I7" s="38" t="s">
        <v>94</v>
      </c>
      <c r="J7" s="38" t="s">
        <v>95</v>
      </c>
      <c r="K7" s="38" t="s">
        <v>96</v>
      </c>
      <c r="L7" s="38" t="s">
        <v>97</v>
      </c>
      <c r="M7" s="38" t="s">
        <v>98</v>
      </c>
      <c r="N7" s="39" t="s">
        <v>99</v>
      </c>
      <c r="O7" s="39">
        <v>84.68</v>
      </c>
      <c r="P7" s="39">
        <v>99.9</v>
      </c>
      <c r="Q7" s="39">
        <v>2356</v>
      </c>
      <c r="R7" s="39">
        <v>49720</v>
      </c>
      <c r="S7" s="39">
        <v>191.04</v>
      </c>
      <c r="T7" s="39">
        <v>260.26</v>
      </c>
      <c r="U7" s="39">
        <v>49503</v>
      </c>
      <c r="V7" s="39">
        <v>60.4</v>
      </c>
      <c r="W7" s="39">
        <v>819.59</v>
      </c>
      <c r="X7" s="39">
        <v>109.07</v>
      </c>
      <c r="Y7" s="39">
        <v>110.11</v>
      </c>
      <c r="Z7" s="39">
        <v>108.59</v>
      </c>
      <c r="AA7" s="39">
        <v>120.39</v>
      </c>
      <c r="AB7" s="39">
        <v>122.92</v>
      </c>
      <c r="AC7" s="39">
        <v>109.64</v>
      </c>
      <c r="AD7" s="39">
        <v>110.95</v>
      </c>
      <c r="AE7" s="39">
        <v>110.68</v>
      </c>
      <c r="AF7" s="39">
        <v>110.66</v>
      </c>
      <c r="AG7" s="39">
        <v>109.01</v>
      </c>
      <c r="AH7" s="39">
        <v>112.01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3.62</v>
      </c>
      <c r="AO7" s="39">
        <v>3.91</v>
      </c>
      <c r="AP7" s="39">
        <v>3.56</v>
      </c>
      <c r="AQ7" s="39">
        <v>2.74</v>
      </c>
      <c r="AR7" s="39">
        <v>3.7</v>
      </c>
      <c r="AS7" s="39">
        <v>1.08</v>
      </c>
      <c r="AT7" s="39">
        <v>254.99</v>
      </c>
      <c r="AU7" s="39">
        <v>255.48</v>
      </c>
      <c r="AV7" s="39">
        <v>183</v>
      </c>
      <c r="AW7" s="39">
        <v>231.02</v>
      </c>
      <c r="AX7" s="39">
        <v>210.72</v>
      </c>
      <c r="AY7" s="39">
        <v>371.31</v>
      </c>
      <c r="AZ7" s="39">
        <v>377.63</v>
      </c>
      <c r="BA7" s="39">
        <v>357.34</v>
      </c>
      <c r="BB7" s="39">
        <v>366.03</v>
      </c>
      <c r="BC7" s="39">
        <v>365.18</v>
      </c>
      <c r="BD7" s="39">
        <v>264.97000000000003</v>
      </c>
      <c r="BE7" s="39">
        <v>187.55</v>
      </c>
      <c r="BF7" s="39">
        <v>172.47</v>
      </c>
      <c r="BG7" s="39">
        <v>163.36000000000001</v>
      </c>
      <c r="BH7" s="39">
        <v>135.93</v>
      </c>
      <c r="BI7" s="39">
        <v>120.33</v>
      </c>
      <c r="BJ7" s="39">
        <v>373.09</v>
      </c>
      <c r="BK7" s="39">
        <v>364.71</v>
      </c>
      <c r="BL7" s="39">
        <v>373.69</v>
      </c>
      <c r="BM7" s="39">
        <v>370.12</v>
      </c>
      <c r="BN7" s="39">
        <v>371.65</v>
      </c>
      <c r="BO7" s="39">
        <v>266.61</v>
      </c>
      <c r="BP7" s="39">
        <v>104.9</v>
      </c>
      <c r="BQ7" s="39">
        <v>106.4</v>
      </c>
      <c r="BR7" s="39">
        <v>103.44</v>
      </c>
      <c r="BS7" s="39">
        <v>117.29</v>
      </c>
      <c r="BT7" s="39">
        <v>118.12</v>
      </c>
      <c r="BU7" s="39">
        <v>99.99</v>
      </c>
      <c r="BV7" s="39">
        <v>100.65</v>
      </c>
      <c r="BW7" s="39">
        <v>99.87</v>
      </c>
      <c r="BX7" s="39">
        <v>100.42</v>
      </c>
      <c r="BY7" s="39">
        <v>98.77</v>
      </c>
      <c r="BZ7" s="39">
        <v>103.24</v>
      </c>
      <c r="CA7" s="39">
        <v>125.56</v>
      </c>
      <c r="CB7" s="39">
        <v>124.03</v>
      </c>
      <c r="CC7" s="39">
        <v>127.8</v>
      </c>
      <c r="CD7" s="39">
        <v>122</v>
      </c>
      <c r="CE7" s="39">
        <v>122.06</v>
      </c>
      <c r="CF7" s="39">
        <v>171.15</v>
      </c>
      <c r="CG7" s="39">
        <v>170.19</v>
      </c>
      <c r="CH7" s="39">
        <v>171.81</v>
      </c>
      <c r="CI7" s="39">
        <v>171.67</v>
      </c>
      <c r="CJ7" s="39">
        <v>173.67</v>
      </c>
      <c r="CK7" s="39">
        <v>168.38</v>
      </c>
      <c r="CL7" s="39">
        <v>62.99</v>
      </c>
      <c r="CM7" s="39">
        <v>72.930000000000007</v>
      </c>
      <c r="CN7" s="39">
        <v>73.16</v>
      </c>
      <c r="CO7" s="39">
        <v>72.37</v>
      </c>
      <c r="CP7" s="39">
        <v>71.47</v>
      </c>
      <c r="CQ7" s="39">
        <v>58.53</v>
      </c>
      <c r="CR7" s="39">
        <v>59.01</v>
      </c>
      <c r="CS7" s="39">
        <v>60.03</v>
      </c>
      <c r="CT7" s="39">
        <v>59.74</v>
      </c>
      <c r="CU7" s="39">
        <v>59.67</v>
      </c>
      <c r="CV7" s="39">
        <v>60</v>
      </c>
      <c r="CW7" s="39">
        <v>93.79</v>
      </c>
      <c r="CX7" s="39">
        <v>94.84</v>
      </c>
      <c r="CY7" s="39">
        <v>95.12</v>
      </c>
      <c r="CZ7" s="39">
        <v>95.53</v>
      </c>
      <c r="DA7" s="39">
        <v>95.67</v>
      </c>
      <c r="DB7" s="39">
        <v>85.26</v>
      </c>
      <c r="DC7" s="39">
        <v>85.37</v>
      </c>
      <c r="DD7" s="39">
        <v>84.81</v>
      </c>
      <c r="DE7" s="39">
        <v>84.8</v>
      </c>
      <c r="DF7" s="39">
        <v>84.6</v>
      </c>
      <c r="DG7" s="39">
        <v>89.8</v>
      </c>
      <c r="DH7" s="39">
        <v>45.82</v>
      </c>
      <c r="DI7" s="39">
        <v>47.25</v>
      </c>
      <c r="DJ7" s="39">
        <v>47.92</v>
      </c>
      <c r="DK7" s="39">
        <v>49.24</v>
      </c>
      <c r="DL7" s="39">
        <v>50.18</v>
      </c>
      <c r="DM7" s="39">
        <v>45.75</v>
      </c>
      <c r="DN7" s="39">
        <v>46.9</v>
      </c>
      <c r="DO7" s="39">
        <v>47.28</v>
      </c>
      <c r="DP7" s="39">
        <v>47.66</v>
      </c>
      <c r="DQ7" s="39">
        <v>48.17</v>
      </c>
      <c r="DR7" s="39">
        <v>49.59</v>
      </c>
      <c r="DS7" s="39">
        <v>12.03</v>
      </c>
      <c r="DT7" s="39">
        <v>26.58</v>
      </c>
      <c r="DU7" s="39">
        <v>22.5</v>
      </c>
      <c r="DV7" s="39">
        <v>26.2</v>
      </c>
      <c r="DW7" s="39">
        <v>26.01</v>
      </c>
      <c r="DX7" s="39">
        <v>10.54</v>
      </c>
      <c r="DY7" s="39">
        <v>12.03</v>
      </c>
      <c r="DZ7" s="39">
        <v>12.19</v>
      </c>
      <c r="EA7" s="39">
        <v>15.1</v>
      </c>
      <c r="EB7" s="39">
        <v>17.12</v>
      </c>
      <c r="EC7" s="39">
        <v>19.440000000000001</v>
      </c>
      <c r="ED7" s="39">
        <v>1.04</v>
      </c>
      <c r="EE7" s="39">
        <v>0.82</v>
      </c>
      <c r="EF7" s="39">
        <v>1.31</v>
      </c>
      <c r="EG7" s="39">
        <v>0.74</v>
      </c>
      <c r="EH7" s="39">
        <v>1.17</v>
      </c>
      <c r="EI7" s="39">
        <v>0.56000000000000005</v>
      </c>
      <c r="EJ7" s="39">
        <v>0.61</v>
      </c>
      <c r="EK7" s="39">
        <v>0.51</v>
      </c>
      <c r="EL7" s="39">
        <v>0.57999999999999996</v>
      </c>
      <c r="EM7" s="39">
        <v>0.54</v>
      </c>
      <c r="EN7" s="39">
        <v>0.68</v>
      </c>
    </row>
    <row r="8" spans="1:144" x14ac:dyDescent="0.2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 x14ac:dyDescent="0.2">
      <c r="A9" s="42"/>
      <c r="B9" s="42" t="s">
        <v>100</v>
      </c>
      <c r="C9" s="42" t="s">
        <v>101</v>
      </c>
      <c r="D9" s="42" t="s">
        <v>102</v>
      </c>
      <c r="E9" s="42" t="s">
        <v>103</v>
      </c>
      <c r="F9" s="42" t="s">
        <v>104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 x14ac:dyDescent="0.2">
      <c r="A10" s="42" t="s">
        <v>44</v>
      </c>
      <c r="B10" s="43">
        <f t="shared" ref="B10:E10" si="15">DATEVALUE($B7+12-B11&amp;"/1/"&amp;B12)</f>
        <v>46388</v>
      </c>
      <c r="C10" s="43">
        <f t="shared" si="15"/>
        <v>46753</v>
      </c>
      <c r="D10" s="43">
        <f t="shared" si="15"/>
        <v>47119</v>
      </c>
      <c r="E10" s="43">
        <f t="shared" si="15"/>
        <v>47484</v>
      </c>
      <c r="F10" s="44">
        <f>DATEVALUE($B7+12-F11&amp;"/1/"&amp;F12)</f>
        <v>47849</v>
      </c>
    </row>
    <row r="11" spans="1:144" x14ac:dyDescent="0.2">
      <c r="B11">
        <v>4</v>
      </c>
      <c r="C11">
        <v>3</v>
      </c>
      <c r="D11">
        <v>2</v>
      </c>
      <c r="E11">
        <v>1</v>
      </c>
      <c r="F11">
        <v>0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107</v>
      </c>
      <c r="D13" t="s">
        <v>107</v>
      </c>
      <c r="E13" t="s">
        <v>107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Administrator</cp:lastModifiedBy>
  <cp:lastPrinted>2021-01-21T05:50:46Z</cp:lastPrinted>
  <dcterms:created xsi:type="dcterms:W3CDTF">2020-12-04T02:10:28Z</dcterms:created>
  <dcterms:modified xsi:type="dcterms:W3CDTF">2021-01-21T05:50:55Z</dcterms:modified>
  <cp:category/>
</cp:coreProperties>
</file>