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水道部\水道部共通\【調査・集計・要覧】\R02\40公営企業に係る経営比較k分析表の分析等について\02回答\"/>
    </mc:Choice>
  </mc:AlternateContent>
  <workbookProtection workbookAlgorithmName="SHA-512" workbookHashValue="VK5lx7yemmEAbSHEzEiXIJhT7Quk9nn1HWq0wpEa3+N019oMmfv1/aYR7Ep0Ojjk2Qk1DFWLM3dY+6gb44Iy0w==" workbookSaltValue="hw3Tf9eVO0lWL03lvwtjt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<sst xmlns="http://schemas.openxmlformats.org/spreadsheetml/2006/main" count="228" uniqueCount="114">
  <si>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</si>
  <si>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</si>
  <si>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</si>
  <si>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</si>
  <si>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</si>
  <si>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</si>
  <si>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</si>
  <si>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</si>
  <si>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</si>
  <si>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</si>
  <si>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</si>
  <si>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</si>
  <si>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</si>
  <si>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</si>
  <si>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</si>
  <si>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</si>
  <si>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</si>
  <si>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</si>
  <si>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</si>
  <si>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</si>
  <si>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</si>
  <si>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</si>
  <si>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</si>
  <si>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</si>
  <si>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</si>
  <si>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</si>
  <si>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</si>
  <si>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</si>
  <si>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</si>
  <si>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</si>
  <si>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</si>
  <si>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</si>
  <si>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</si>
  <si>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</si>
  <si>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</si>
  <si>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</si>
  <si>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</si>
  <si>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</si>
  <si>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</si>
  <si>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</si>
  <si>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</si>
  <si>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</si>
  <si>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</si>
  <si>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</si>
  <si>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</si>
  <si>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</si>
  <si>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</si>
  <si>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</si>
  <si>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</si>
  <si>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</si>
  <si>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</si>
  <si>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</si>
  <si>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</si>
  <si>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</si>
  <si>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</si>
  <si>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</si>
  <si>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</si>
  <si>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</si>
  <si>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</si>
  <si>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</si>
  <si>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</si>
  <si>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</si>
  <si>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</si>
  <si>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</si>
  <si>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</si>
  <si>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</si>
  <si>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</si>
  <si>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</si>
  <si>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</si>
  <si>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</si>
  <si>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</si>
  <si>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</si>
  <si>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</si>
  <si>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</si>
  <si>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</si>
  <si>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</si>
  <si>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</si>
  <si>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</si>
  <si>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</si>
  <si>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</si>
  <si>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</si>
  <si>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</si>
  <si>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</si>
  <si>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</si>
  <si>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</si>
  <si>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</si>
  <si>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</si>
  <si>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</si>
  <si>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</si>
  <si>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</si>
  <si>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</si>
  <si>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</si>
  <si>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</si>
  <si>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尾鷲市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</si>
  <si>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</si>
  <si>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</si>
  <si>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</si>
  <si>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</si>
  <si>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</si>
  <si>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</si>
  <si>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</si>
  <si>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</si>
  <si>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</si>
  <si>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</si>
  <si>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</si>
  <si>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</si>
  <si>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</si>
  <si>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</si>
  <si>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</si>
  <si>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</si>
  <si>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</si>
  <si>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経常収支比率は、人口減少による料金収入の減少に伴い、今後も低下が続くと考えられる。また、企業債残高対給水収益比率についても、類似団体より高めで推移しており、今後は厳しい経営状態となっていくと考えられる。しかし、現状としては経営に関する指標は適正な値を示しており、類似団体との比較においてもおおむね良好な経営状況であると判断できる。</t>
    <rPh sb="1" eb="3">
      <t>ケイジョウ</t>
    </rPh>
    <rPh sb="3" eb="5">
      <t>シュウシ</t>
    </rPh>
    <rPh sb="5" eb="7">
      <t>ヒリツ</t>
    </rPh>
    <rPh sb="9" eb="11">
      <t>ジンコウ</t>
    </rPh>
    <rPh sb="11" eb="13">
      <t>ゲンショウ</t>
    </rPh>
    <rPh sb="16" eb="18">
      <t>リョウキン</t>
    </rPh>
    <rPh sb="18" eb="20">
      <t>シュウニュウ</t>
    </rPh>
    <rPh sb="21" eb="23">
      <t>ゲンショウ</t>
    </rPh>
    <rPh sb="24" eb="25">
      <t>トモナ</t>
    </rPh>
    <rPh sb="27" eb="29">
      <t>コンゴ</t>
    </rPh>
    <rPh sb="30" eb="32">
      <t>テイカ</t>
    </rPh>
    <rPh sb="33" eb="34">
      <t>ツヅ</t>
    </rPh>
    <rPh sb="36" eb="37">
      <t>カンガ</t>
    </rPh>
    <rPh sb="45" eb="47">
      <t>キギョウ</t>
    </rPh>
    <rPh sb="47" eb="48">
      <t>サイ</t>
    </rPh>
    <rPh sb="48" eb="50">
      <t>ザンダカ</t>
    </rPh>
    <rPh sb="50" eb="51">
      <t>タイ</t>
    </rPh>
    <rPh sb="51" eb="53">
      <t>キュウスイ</t>
    </rPh>
    <rPh sb="53" eb="55">
      <t>シュウエキ</t>
    </rPh>
    <rPh sb="55" eb="57">
      <t>ヒリツ</t>
    </rPh>
    <rPh sb="63" eb="65">
      <t>ルイジ</t>
    </rPh>
    <rPh sb="65" eb="67">
      <t>ダンタイ</t>
    </rPh>
    <rPh sb="69" eb="70">
      <t>タカ</t>
    </rPh>
    <rPh sb="72" eb="74">
      <t>スイイ</t>
    </rPh>
    <rPh sb="79" eb="81">
      <t>コンゴ</t>
    </rPh>
    <rPh sb="82" eb="83">
      <t>キビ</t>
    </rPh>
    <rPh sb="85" eb="87">
      <t>ケイエイ</t>
    </rPh>
    <rPh sb="87" eb="89">
      <t>ジョウタイ</t>
    </rPh>
    <rPh sb="96" eb="97">
      <t>カンガ</t>
    </rPh>
    <rPh sb="106" eb="108">
      <t>ゲンジョウ</t>
    </rPh>
    <rPh sb="112" eb="114">
      <t>ケイエイ</t>
    </rPh>
    <rPh sb="115" eb="116">
      <t>カン</t>
    </rPh>
    <rPh sb="118" eb="120">
      <t>シヒョウ</t>
    </rPh>
    <rPh sb="121" eb="123">
      <t>テキセイ</t>
    </rPh>
    <rPh sb="124" eb="125">
      <t>アタイ</t>
    </rPh>
    <rPh sb="126" eb="127">
      <t>シメ</t>
    </rPh>
    <rPh sb="132" eb="134">
      <t>ルイジ</t>
    </rPh>
    <rPh sb="134" eb="136">
      <t>ダンタイ</t>
    </rPh>
    <rPh sb="138" eb="140">
      <t>ヒカク</t>
    </rPh>
    <rPh sb="149" eb="151">
      <t>リョウコウ</t>
    </rPh>
    <rPh sb="152" eb="154">
      <t>ケイエイ</t>
    </rPh>
    <rPh sb="154" eb="156">
      <t>ジョウキョウ</t>
    </rPh>
    <rPh sb="160" eb="162">
      <t>ハンダン</t>
    </rPh>
    <phoneticPr fontId="4"/>
  </si>
  <si>
    <t>　管路経年化率が上昇しているが、管路更新率は低めで推移しており、有収率も低下を続けている。今後も、設備・管路更新需要の増加が懸念されるため、中長期的な投資財政計画により、財源を考慮した計画的な更新を行うとともに、漏水調査・修繕による有収率向上の対策を行っていく。</t>
    <rPh sb="1" eb="3">
      <t>カンロ</t>
    </rPh>
    <rPh sb="3" eb="6">
      <t>ケイネンカ</t>
    </rPh>
    <rPh sb="6" eb="7">
      <t>リツ</t>
    </rPh>
    <rPh sb="8" eb="10">
      <t>ジョウショウ</t>
    </rPh>
    <rPh sb="16" eb="18">
      <t>カンロ</t>
    </rPh>
    <rPh sb="18" eb="20">
      <t>コウシン</t>
    </rPh>
    <rPh sb="20" eb="21">
      <t>リツ</t>
    </rPh>
    <rPh sb="22" eb="23">
      <t>ヒク</t>
    </rPh>
    <rPh sb="25" eb="27">
      <t>スイイ</t>
    </rPh>
    <rPh sb="32" eb="35">
      <t>ユウシュウリツ</t>
    </rPh>
    <rPh sb="36" eb="38">
      <t>テイカ</t>
    </rPh>
    <rPh sb="39" eb="40">
      <t>ツヅ</t>
    </rPh>
    <rPh sb="45" eb="47">
      <t>コンゴ</t>
    </rPh>
    <rPh sb="49" eb="51">
      <t>セツビ</t>
    </rPh>
    <rPh sb="52" eb="54">
      <t>カンロ</t>
    </rPh>
    <rPh sb="54" eb="56">
      <t>コウシン</t>
    </rPh>
    <rPh sb="56" eb="58">
      <t>ジュヨウ</t>
    </rPh>
    <rPh sb="59" eb="61">
      <t>ゾウカ</t>
    </rPh>
    <rPh sb="62" eb="64">
      <t>ケネン</t>
    </rPh>
    <rPh sb="70" eb="74">
      <t>チュウチョウキテキ</t>
    </rPh>
    <rPh sb="75" eb="77">
      <t>トウシ</t>
    </rPh>
    <rPh sb="77" eb="79">
      <t>ザイセイ</t>
    </rPh>
    <rPh sb="79" eb="81">
      <t>ケイカク</t>
    </rPh>
    <rPh sb="85" eb="87">
      <t>ザイゲン</t>
    </rPh>
    <rPh sb="88" eb="90">
      <t>コウリョ</t>
    </rPh>
    <rPh sb="92" eb="95">
      <t>ケイカクテキ</t>
    </rPh>
    <rPh sb="96" eb="98">
      <t>コウシン</t>
    </rPh>
    <rPh sb="99" eb="100">
      <t>オコナ</t>
    </rPh>
    <rPh sb="116" eb="119">
      <t>ユウシュウリツ</t>
    </rPh>
    <rPh sb="119" eb="121">
      <t>コウジョウ</t>
    </rPh>
    <rPh sb="122" eb="124">
      <t>タイサク</t>
    </rPh>
    <rPh sb="125" eb="126">
      <t>オコナ</t>
    </rPh>
    <phoneticPr fontId="4"/>
  </si>
  <si>
    <t>　現状としては、おおむね良好な経営状態であると判断できるが、人口減少による料金収入の減少と資産の経年化による更新需要の増加など、今後は厳しい経営状況になると考えらえる。
　安定的な経営を続けていくために策定した、経営戦略に基づき料金改定や適切な設備投資を行い、より一層の経費削減と漏水調査・修繕による有収率の向上と長寿命化を図りながら、効率的に経営をしていく必要がある。</t>
    <rPh sb="1" eb="3">
      <t>ゲンジョウ</t>
    </rPh>
    <rPh sb="12" eb="14">
      <t>リョウコウ</t>
    </rPh>
    <rPh sb="15" eb="17">
      <t>ケイエイ</t>
    </rPh>
    <rPh sb="17" eb="19">
      <t>ジョウタイ</t>
    </rPh>
    <rPh sb="23" eb="25">
      <t>ハンダン</t>
    </rPh>
    <rPh sb="30" eb="32">
      <t>ジンコウ</t>
    </rPh>
    <rPh sb="32" eb="34">
      <t>ゲンショウ</t>
    </rPh>
    <rPh sb="37" eb="39">
      <t>リョウキン</t>
    </rPh>
    <rPh sb="39" eb="41">
      <t>シュウニュウ</t>
    </rPh>
    <rPh sb="42" eb="44">
      <t>ゲンショウ</t>
    </rPh>
    <rPh sb="45" eb="47">
      <t>シサン</t>
    </rPh>
    <rPh sb="48" eb="51">
      <t>ケイネンカ</t>
    </rPh>
    <rPh sb="54" eb="56">
      <t>コウシン</t>
    </rPh>
    <rPh sb="56" eb="58">
      <t>ジュヨウ</t>
    </rPh>
    <rPh sb="59" eb="61">
      <t>ゾウカ</t>
    </rPh>
    <rPh sb="64" eb="66">
      <t>コンゴ</t>
    </rPh>
    <rPh sb="67" eb="68">
      <t>キビ</t>
    </rPh>
    <rPh sb="70" eb="72">
      <t>ケイエイ</t>
    </rPh>
    <rPh sb="72" eb="74">
      <t>ジョウキョウ</t>
    </rPh>
    <rPh sb="78" eb="79">
      <t>カンガ</t>
    </rPh>
    <rPh sb="86" eb="89">
      <t>アンテイテキ</t>
    </rPh>
    <rPh sb="90" eb="92">
      <t>ケイエイ</t>
    </rPh>
    <rPh sb="93" eb="94">
      <t>ツヅ</t>
    </rPh>
    <rPh sb="101" eb="103">
      <t>サクテイ</t>
    </rPh>
    <rPh sb="114" eb="116">
      <t>リョウキン</t>
    </rPh>
    <rPh sb="116" eb="118">
      <t>カイテイ</t>
    </rPh>
    <rPh sb="119" eb="121">
      <t>テキセツ</t>
    </rPh>
    <rPh sb="122" eb="124">
      <t>セツビ</t>
    </rPh>
    <rPh sb="124" eb="126">
      <t>トウシ</t>
    </rPh>
    <rPh sb="127" eb="128">
      <t>オコナ</t>
    </rPh>
    <rPh sb="132" eb="134">
      <t>イッソウ</t>
    </rPh>
    <rPh sb="135" eb="137">
      <t>ケイヒ</t>
    </rPh>
    <rPh sb="137" eb="139">
      <t>サクゲン</t>
    </rPh>
    <rPh sb="140" eb="142">
      <t>ロウスイ</t>
    </rPh>
    <rPh sb="142" eb="144">
      <t>チョウサ</t>
    </rPh>
    <rPh sb="145" eb="147">
      <t>シュウゼン</t>
    </rPh>
    <rPh sb="150" eb="153">
      <t>ユウシュウリツ</t>
    </rPh>
    <rPh sb="154" eb="156">
      <t>コウジョウ</t>
    </rPh>
    <rPh sb="157" eb="161">
      <t>チョウジュミョウカ</t>
    </rPh>
    <rPh sb="162" eb="163">
      <t>ハカ</t>
    </rPh>
    <rPh sb="168" eb="171">
      <t>コウリツテキ</t>
    </rPh>
    <rPh sb="172" eb="174">
      <t>ケイエイ</t>
    </rPh>
    <rPh sb="179" eb="18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</si>
</sst>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0.34</c:v>
                </c:pt>
                <c:pt idx="1">
                  <c:v>0.36</c:v>
                </c:pt>
                <c:pt idx="2">
                  <c:v>0.33</c:v>
                </c:pt>
                <c:pt idx="3">
                  <c:v>0.41</c:v>
                </c:pt>
                <c:pt idx="4">
                  <c:v>0.47</c:v>
                </c:pt>
              </c:numCache>
            </c:numRef>
          </c:val>
          <c:extLst>
            <c:ext xmlns:c16="http://schemas.microsoft.com/office/drawing/2014/chart" uri="{C3380CC4-5D6E-409C-BE32-E72D297353CC}">
              <c16:uniqueId val="{00000000-CB68-44D5-9C33-254B2372692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CB68-44D5-9C33-254B2372692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60.78</c:v>
                </c:pt>
                <c:pt idx="1">
                  <c:v>62.44</c:v>
                </c:pt>
                <c:pt idx="2">
                  <c:v>60.26</c:v>
                </c:pt>
                <c:pt idx="3">
                  <c:v>66.16</c:v>
                </c:pt>
                <c:pt idx="4">
                  <c:v>63.08</c:v>
                </c:pt>
              </c:numCache>
            </c:numRef>
          </c:val>
          <c:extLst>
            <c:ext xmlns:c16="http://schemas.microsoft.com/office/drawing/2014/chart" uri="{C3380CC4-5D6E-409C-BE32-E72D297353CC}">
              <c16:uniqueId val="{00000000-4125-4AC0-9BFC-154B281508A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4125-4AC0-9BFC-154B281508A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71.099999999999994</c:v>
                </c:pt>
                <c:pt idx="1">
                  <c:v>70.34</c:v>
                </c:pt>
                <c:pt idx="2">
                  <c:v>69.25</c:v>
                </c:pt>
                <c:pt idx="3">
                  <c:v>68.17</c:v>
                </c:pt>
                <c:pt idx="4">
                  <c:v>68.010000000000005</c:v>
                </c:pt>
              </c:numCache>
            </c:numRef>
          </c:val>
          <c:extLst>
            <c:ext xmlns:c16="http://schemas.microsoft.com/office/drawing/2014/chart" uri="{C3380CC4-5D6E-409C-BE32-E72D297353CC}">
              <c16:uniqueId val="{00000000-E530-4CF0-815E-323C136078F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E530-4CF0-815E-323C136078F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109.35</c:v>
                </c:pt>
                <c:pt idx="1">
                  <c:v>117.98</c:v>
                </c:pt>
                <c:pt idx="2">
                  <c:v>110.27</c:v>
                </c:pt>
                <c:pt idx="3">
                  <c:v>105.13</c:v>
                </c:pt>
                <c:pt idx="4">
                  <c:v>105</c:v>
                </c:pt>
              </c:numCache>
            </c:numRef>
          </c:val>
          <c:extLst>
            <c:ext xmlns:c16="http://schemas.microsoft.com/office/drawing/2014/chart" uri="{C3380CC4-5D6E-409C-BE32-E72D297353CC}">
              <c16:uniqueId val="{00000000-C5C1-4B99-8507-B404E0BF125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C5C1-4B99-8507-B404E0BF125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46.77</c:v>
                </c:pt>
                <c:pt idx="1">
                  <c:v>48.62</c:v>
                </c:pt>
                <c:pt idx="2">
                  <c:v>50.17</c:v>
                </c:pt>
                <c:pt idx="3">
                  <c:v>51.87</c:v>
                </c:pt>
                <c:pt idx="4">
                  <c:v>53.42</c:v>
                </c:pt>
              </c:numCache>
            </c:numRef>
          </c:val>
          <c:extLst>
            <c:ext xmlns:c16="http://schemas.microsoft.com/office/drawing/2014/chart" uri="{C3380CC4-5D6E-409C-BE32-E72D297353CC}">
              <c16:uniqueId val="{00000000-D21A-462D-84D3-C6BF57FA176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D21A-462D-84D3-C6BF57FA176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formatCode="#,##0.00;&quot;△&quot;#,##0.00;&quot;-&quot;">
                  <c:v>13.94</c:v>
                </c:pt>
                <c:pt idx="3" formatCode="#,##0.00;&quot;△&quot;#,##0.00;&quot;-&quot;">
                  <c:v>15.29</c:v>
                </c:pt>
                <c:pt idx="4" formatCode="#,##0.00;&quot;△&quot;#,##0.00;&quot;-&quot;">
                  <c:v>16.86</c:v>
                </c:pt>
              </c:numCache>
            </c:numRef>
          </c:val>
          <c:extLst>
            <c:ext xmlns:c16="http://schemas.microsoft.com/office/drawing/2014/chart" uri="{C3380CC4-5D6E-409C-BE32-E72D297353CC}">
              <c16:uniqueId val="{00000000-E188-4337-AF66-858FFB7CB4B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E188-4337-AF66-858FFB7CB4B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59-4746-B217-9E86552EC36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0E59-4746-B217-9E86552EC36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324.88</c:v>
                </c:pt>
                <c:pt idx="1">
                  <c:v>331.35</c:v>
                </c:pt>
                <c:pt idx="2">
                  <c:v>300.26</c:v>
                </c:pt>
                <c:pt idx="3">
                  <c:v>271.62</c:v>
                </c:pt>
                <c:pt idx="4">
                  <c:v>259.22000000000003</c:v>
                </c:pt>
              </c:numCache>
            </c:numRef>
          </c:val>
          <c:extLst>
            <c:ext xmlns:c16="http://schemas.microsoft.com/office/drawing/2014/chart" uri="{C3380CC4-5D6E-409C-BE32-E72D297353CC}">
              <c16:uniqueId val="{00000000-2C15-47B6-BD1F-D3D474ABC68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2C15-47B6-BD1F-D3D474ABC68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675.78</c:v>
                </c:pt>
                <c:pt idx="1">
                  <c:v>627.78</c:v>
                </c:pt>
                <c:pt idx="2">
                  <c:v>626.16999999999996</c:v>
                </c:pt>
                <c:pt idx="3">
                  <c:v>610.01</c:v>
                </c:pt>
                <c:pt idx="4">
                  <c:v>606.07000000000005</c:v>
                </c:pt>
              </c:numCache>
            </c:numRef>
          </c:val>
          <c:extLst>
            <c:ext xmlns:c16="http://schemas.microsoft.com/office/drawing/2014/chart" uri="{C3380CC4-5D6E-409C-BE32-E72D297353CC}">
              <c16:uniqueId val="{00000000-C977-438E-8FD9-CB95CCC9F3C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C977-438E-8FD9-CB95CCC9F3C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104.32</c:v>
                </c:pt>
                <c:pt idx="1">
                  <c:v>113.37</c:v>
                </c:pt>
                <c:pt idx="2">
                  <c:v>105.4</c:v>
                </c:pt>
                <c:pt idx="3">
                  <c:v>100.97</c:v>
                </c:pt>
                <c:pt idx="4">
                  <c:v>100.67</c:v>
                </c:pt>
              </c:numCache>
            </c:numRef>
          </c:val>
          <c:extLst>
            <c:ext xmlns:c16="http://schemas.microsoft.com/office/drawing/2014/chart" uri="{C3380CC4-5D6E-409C-BE32-E72D297353CC}">
              <c16:uniqueId val="{00000000-5CD9-49D9-AF73-26E0A1A604E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5CD9-49D9-AF73-26E0A1A604E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176.1</c:v>
                </c:pt>
                <c:pt idx="1">
                  <c:v>162.75</c:v>
                </c:pt>
                <c:pt idx="2">
                  <c:v>173.83</c:v>
                </c:pt>
                <c:pt idx="3">
                  <c:v>181.46</c:v>
                </c:pt>
                <c:pt idx="4">
                  <c:v>180.8</c:v>
                </c:pt>
              </c:numCache>
            </c:numRef>
          </c:val>
          <c:extLst>
            <c:ext xmlns:c16="http://schemas.microsoft.com/office/drawing/2014/chart" uri="{C3380CC4-5D6E-409C-BE32-E72D297353CC}">
              <c16:uniqueId val="{00000000-3635-41C8-B1CB-02F9FA2C606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3635-41C8-B1CB-02F9FA2C606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4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三重県　尾鷲市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17576</v>
      </c>
      <c r="AM8" s="61"/>
      <c r="AN8" s="61"/>
      <c r="AO8" s="61"/>
      <c r="AP8" s="61"/>
      <c r="AQ8" s="61"/>
      <c r="AR8" s="61"/>
      <c r="AS8" s="61"/>
      <c r="AT8" s="52">
        <f>データ!$S$6</f>
        <v>192.71</v>
      </c>
      <c r="AU8" s="53"/>
      <c r="AV8" s="53"/>
      <c r="AW8" s="53"/>
      <c r="AX8" s="53"/>
      <c r="AY8" s="53"/>
      <c r="AZ8" s="53"/>
      <c r="BA8" s="53"/>
      <c r="BB8" s="54">
        <f>データ!$T$6</f>
        <v>91.2</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50.91</v>
      </c>
      <c r="J10" s="53"/>
      <c r="K10" s="53"/>
      <c r="L10" s="53"/>
      <c r="M10" s="53"/>
      <c r="N10" s="53"/>
      <c r="O10" s="64"/>
      <c r="P10" s="54">
        <f>データ!$P$6</f>
        <v>99.93</v>
      </c>
      <c r="Q10" s="54"/>
      <c r="R10" s="54"/>
      <c r="S10" s="54"/>
      <c r="T10" s="54"/>
      <c r="U10" s="54"/>
      <c r="V10" s="54"/>
      <c r="W10" s="61">
        <f>データ!$Q$6</f>
        <v>3080</v>
      </c>
      <c r="X10" s="61"/>
      <c r="Y10" s="61"/>
      <c r="Z10" s="61"/>
      <c r="AA10" s="61"/>
      <c r="AB10" s="61"/>
      <c r="AC10" s="61"/>
      <c r="AD10" s="2"/>
      <c r="AE10" s="2"/>
      <c r="AF10" s="2"/>
      <c r="AG10" s="2"/>
      <c r="AH10" s="4"/>
      <c r="AI10" s="4"/>
      <c r="AJ10" s="4"/>
      <c r="AK10" s="4"/>
      <c r="AL10" s="61">
        <f>データ!$U$6</f>
        <v>17409</v>
      </c>
      <c r="AM10" s="61"/>
      <c r="AN10" s="61"/>
      <c r="AO10" s="61"/>
      <c r="AP10" s="61"/>
      <c r="AQ10" s="61"/>
      <c r="AR10" s="61"/>
      <c r="AS10" s="61"/>
      <c r="AT10" s="52">
        <f>データ!$V$6</f>
        <v>7</v>
      </c>
      <c r="AU10" s="53"/>
      <c r="AV10" s="53"/>
      <c r="AW10" s="53"/>
      <c r="AX10" s="53"/>
      <c r="AY10" s="53"/>
      <c r="AZ10" s="53"/>
      <c r="BA10" s="53"/>
      <c r="BB10" s="54">
        <f>データ!$W$6</f>
        <v>2487</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oByDB0IE6kR4sqbcYBl+gDbeWiPaSogEdqtxf51pD8yqFPT3BnbtsXWsORptJFm7tnlhLa7+uaq9j/MZ1wFotQ==" saltValue="1tU4S9l2FWTK7SFMim+d7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242098</v>
      </c>
      <c r="D6" s="34">
        <f t="shared" si="3"/>
        <v>46</v>
      </c>
      <c r="E6" s="34">
        <f t="shared" si="3"/>
        <v>1</v>
      </c>
      <c r="F6" s="34">
        <f t="shared" si="3"/>
        <v>0</v>
      </c>
      <c r="G6" s="34">
        <f t="shared" si="3"/>
        <v>1</v>
      </c>
      <c r="H6" s="34" t="str">
        <f t="shared" si="3"/>
        <v>三重県　尾鷲市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50.91</v>
      </c>
      <c r="P6" s="35">
        <f t="shared" si="3"/>
        <v>99.93</v>
      </c>
      <c r="Q6" s="35">
        <f t="shared" si="3"/>
        <v>3080</v>
      </c>
      <c r="R6" s="35">
        <f t="shared" si="3"/>
        <v>17576</v>
      </c>
      <c r="S6" s="35">
        <f t="shared" si="3"/>
        <v>192.71</v>
      </c>
      <c r="T6" s="35">
        <f t="shared" si="3"/>
        <v>91.2</v>
      </c>
      <c r="U6" s="35">
        <f t="shared" si="3"/>
        <v>17409</v>
      </c>
      <c r="V6" s="35">
        <f t="shared" si="3"/>
        <v>7</v>
      </c>
      <c r="W6" s="35">
        <f t="shared" si="3"/>
        <v>2487</v>
      </c>
      <c r="X6" s="36">
        <f>IF(X7="",NA(),X7)</f>
        <v>109.35</v>
      </c>
      <c r="Y6" s="36">
        <f t="shared" ref="Y6:AG6" si="4">IF(Y7="",NA(),Y7)</f>
        <v>117.98</v>
      </c>
      <c r="Z6" s="36">
        <f t="shared" si="4"/>
        <v>110.27</v>
      </c>
      <c r="AA6" s="36">
        <f t="shared" si="4"/>
        <v>105.13</v>
      </c>
      <c r="AB6" s="36">
        <f t="shared" si="4"/>
        <v>105</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324.88</v>
      </c>
      <c r="AU6" s="36">
        <f t="shared" ref="AU6:BC6" si="6">IF(AU7="",NA(),AU7)</f>
        <v>331.35</v>
      </c>
      <c r="AV6" s="36">
        <f t="shared" si="6"/>
        <v>300.26</v>
      </c>
      <c r="AW6" s="36">
        <f t="shared" si="6"/>
        <v>271.62</v>
      </c>
      <c r="AX6" s="36">
        <f t="shared" si="6"/>
        <v>259.22000000000003</v>
      </c>
      <c r="AY6" s="36">
        <f t="shared" si="6"/>
        <v>391.54</v>
      </c>
      <c r="AZ6" s="36">
        <f t="shared" si="6"/>
        <v>384.34</v>
      </c>
      <c r="BA6" s="36">
        <f t="shared" si="6"/>
        <v>359.47</v>
      </c>
      <c r="BB6" s="36">
        <f t="shared" si="6"/>
        <v>369.69</v>
      </c>
      <c r="BC6" s="36">
        <f t="shared" si="6"/>
        <v>379.08</v>
      </c>
      <c r="BD6" s="35" t="str">
        <f>IF(BD7="","",IF(BD7="-","【-】","【"&amp;SUBSTITUTE(TEXT(BD7,"#,##0.00"),"-","△")&amp;"】"))</f>
        <v>【264.97】</v>
      </c>
      <c r="BE6" s="36">
        <f>IF(BE7="",NA(),BE7)</f>
        <v>675.78</v>
      </c>
      <c r="BF6" s="36">
        <f t="shared" ref="BF6:BN6" si="7">IF(BF7="",NA(),BF7)</f>
        <v>627.78</v>
      </c>
      <c r="BG6" s="36">
        <f t="shared" si="7"/>
        <v>626.16999999999996</v>
      </c>
      <c r="BH6" s="36">
        <f t="shared" si="7"/>
        <v>610.01</v>
      </c>
      <c r="BI6" s="36">
        <f t="shared" si="7"/>
        <v>606.07000000000005</v>
      </c>
      <c r="BJ6" s="36">
        <f t="shared" si="7"/>
        <v>386.97</v>
      </c>
      <c r="BK6" s="36">
        <f t="shared" si="7"/>
        <v>380.58</v>
      </c>
      <c r="BL6" s="36">
        <f t="shared" si="7"/>
        <v>401.79</v>
      </c>
      <c r="BM6" s="36">
        <f t="shared" si="7"/>
        <v>402.99</v>
      </c>
      <c r="BN6" s="36">
        <f t="shared" si="7"/>
        <v>398.98</v>
      </c>
      <c r="BO6" s="35" t="str">
        <f>IF(BO7="","",IF(BO7="-","【-】","【"&amp;SUBSTITUTE(TEXT(BO7,"#,##0.00"),"-","△")&amp;"】"))</f>
        <v>【266.61】</v>
      </c>
      <c r="BP6" s="36">
        <f>IF(BP7="",NA(),BP7)</f>
        <v>104.32</v>
      </c>
      <c r="BQ6" s="36">
        <f t="shared" ref="BQ6:BY6" si="8">IF(BQ7="",NA(),BQ7)</f>
        <v>113.37</v>
      </c>
      <c r="BR6" s="36">
        <f t="shared" si="8"/>
        <v>105.4</v>
      </c>
      <c r="BS6" s="36">
        <f t="shared" si="8"/>
        <v>100.97</v>
      </c>
      <c r="BT6" s="36">
        <f t="shared" si="8"/>
        <v>100.67</v>
      </c>
      <c r="BU6" s="36">
        <f t="shared" si="8"/>
        <v>101.72</v>
      </c>
      <c r="BV6" s="36">
        <f t="shared" si="8"/>
        <v>102.38</v>
      </c>
      <c r="BW6" s="36">
        <f t="shared" si="8"/>
        <v>100.12</v>
      </c>
      <c r="BX6" s="36">
        <f t="shared" si="8"/>
        <v>98.66</v>
      </c>
      <c r="BY6" s="36">
        <f t="shared" si="8"/>
        <v>98.64</v>
      </c>
      <c r="BZ6" s="35" t="str">
        <f>IF(BZ7="","",IF(BZ7="-","【-】","【"&amp;SUBSTITUTE(TEXT(BZ7,"#,##0.00"),"-","△")&amp;"】"))</f>
        <v>【103.24】</v>
      </c>
      <c r="CA6" s="36">
        <f>IF(CA7="",NA(),CA7)</f>
        <v>176.1</v>
      </c>
      <c r="CB6" s="36">
        <f t="shared" ref="CB6:CJ6" si="9">IF(CB7="",NA(),CB7)</f>
        <v>162.75</v>
      </c>
      <c r="CC6" s="36">
        <f t="shared" si="9"/>
        <v>173.83</v>
      </c>
      <c r="CD6" s="36">
        <f t="shared" si="9"/>
        <v>181.46</v>
      </c>
      <c r="CE6" s="36">
        <f t="shared" si="9"/>
        <v>180.8</v>
      </c>
      <c r="CF6" s="36">
        <f t="shared" si="9"/>
        <v>168.2</v>
      </c>
      <c r="CG6" s="36">
        <f t="shared" si="9"/>
        <v>168.67</v>
      </c>
      <c r="CH6" s="36">
        <f t="shared" si="9"/>
        <v>174.97</v>
      </c>
      <c r="CI6" s="36">
        <f t="shared" si="9"/>
        <v>178.59</v>
      </c>
      <c r="CJ6" s="36">
        <f t="shared" si="9"/>
        <v>178.92</v>
      </c>
      <c r="CK6" s="35" t="str">
        <f>IF(CK7="","",IF(CK7="-","【-】","【"&amp;SUBSTITUTE(TEXT(CK7,"#,##0.00"),"-","△")&amp;"】"))</f>
        <v>【168.38】</v>
      </c>
      <c r="CL6" s="36">
        <f>IF(CL7="",NA(),CL7)</f>
        <v>60.78</v>
      </c>
      <c r="CM6" s="36">
        <f t="shared" ref="CM6:CU6" si="10">IF(CM7="",NA(),CM7)</f>
        <v>62.44</v>
      </c>
      <c r="CN6" s="36">
        <f t="shared" si="10"/>
        <v>60.26</v>
      </c>
      <c r="CO6" s="36">
        <f t="shared" si="10"/>
        <v>66.16</v>
      </c>
      <c r="CP6" s="36">
        <f t="shared" si="10"/>
        <v>63.08</v>
      </c>
      <c r="CQ6" s="36">
        <f t="shared" si="10"/>
        <v>54.77</v>
      </c>
      <c r="CR6" s="36">
        <f t="shared" si="10"/>
        <v>54.92</v>
      </c>
      <c r="CS6" s="36">
        <f t="shared" si="10"/>
        <v>55.63</v>
      </c>
      <c r="CT6" s="36">
        <f t="shared" si="10"/>
        <v>55.03</v>
      </c>
      <c r="CU6" s="36">
        <f t="shared" si="10"/>
        <v>55.14</v>
      </c>
      <c r="CV6" s="35" t="str">
        <f>IF(CV7="","",IF(CV7="-","【-】","【"&amp;SUBSTITUTE(TEXT(CV7,"#,##0.00"),"-","△")&amp;"】"))</f>
        <v>【60.00】</v>
      </c>
      <c r="CW6" s="36">
        <f>IF(CW7="",NA(),CW7)</f>
        <v>71.099999999999994</v>
      </c>
      <c r="CX6" s="36">
        <f t="shared" ref="CX6:DF6" si="11">IF(CX7="",NA(),CX7)</f>
        <v>70.34</v>
      </c>
      <c r="CY6" s="36">
        <f t="shared" si="11"/>
        <v>69.25</v>
      </c>
      <c r="CZ6" s="36">
        <f t="shared" si="11"/>
        <v>68.17</v>
      </c>
      <c r="DA6" s="36">
        <f t="shared" si="11"/>
        <v>68.010000000000005</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46.77</v>
      </c>
      <c r="DI6" s="36">
        <f t="shared" ref="DI6:DQ6" si="12">IF(DI7="",NA(),DI7)</f>
        <v>48.62</v>
      </c>
      <c r="DJ6" s="36">
        <f t="shared" si="12"/>
        <v>50.17</v>
      </c>
      <c r="DK6" s="36">
        <f t="shared" si="12"/>
        <v>51.87</v>
      </c>
      <c r="DL6" s="36">
        <f t="shared" si="12"/>
        <v>53.42</v>
      </c>
      <c r="DM6" s="36">
        <f t="shared" si="12"/>
        <v>47.46</v>
      </c>
      <c r="DN6" s="36">
        <f t="shared" si="12"/>
        <v>48.49</v>
      </c>
      <c r="DO6" s="36">
        <f t="shared" si="12"/>
        <v>48.05</v>
      </c>
      <c r="DP6" s="36">
        <f t="shared" si="12"/>
        <v>48.87</v>
      </c>
      <c r="DQ6" s="36">
        <f t="shared" si="12"/>
        <v>49.92</v>
      </c>
      <c r="DR6" s="35" t="str">
        <f>IF(DR7="","",IF(DR7="-","【-】","【"&amp;SUBSTITUTE(TEXT(DR7,"#,##0.00"),"-","△")&amp;"】"))</f>
        <v>【49.59】</v>
      </c>
      <c r="DS6" s="35">
        <f>IF(DS7="",NA(),DS7)</f>
        <v>0</v>
      </c>
      <c r="DT6" s="35">
        <f t="shared" ref="DT6:EB6" si="13">IF(DT7="",NA(),DT7)</f>
        <v>0</v>
      </c>
      <c r="DU6" s="36">
        <f t="shared" si="13"/>
        <v>13.94</v>
      </c>
      <c r="DV6" s="36">
        <f t="shared" si="13"/>
        <v>15.29</v>
      </c>
      <c r="DW6" s="36">
        <f t="shared" si="13"/>
        <v>16.86</v>
      </c>
      <c r="DX6" s="36">
        <f t="shared" si="13"/>
        <v>9.7100000000000009</v>
      </c>
      <c r="DY6" s="36">
        <f t="shared" si="13"/>
        <v>12.79</v>
      </c>
      <c r="DZ6" s="36">
        <f t="shared" si="13"/>
        <v>13.39</v>
      </c>
      <c r="EA6" s="36">
        <f t="shared" si="13"/>
        <v>14.85</v>
      </c>
      <c r="EB6" s="36">
        <f t="shared" si="13"/>
        <v>16.88</v>
      </c>
      <c r="EC6" s="35" t="str">
        <f>IF(EC7="","",IF(EC7="-","【-】","【"&amp;SUBSTITUTE(TEXT(EC7,"#,##0.00"),"-","△")&amp;"】"))</f>
        <v>【19.44】</v>
      </c>
      <c r="ED6" s="36">
        <f>IF(ED7="",NA(),ED7)</f>
        <v>0.34</v>
      </c>
      <c r="EE6" s="36">
        <f t="shared" ref="EE6:EM6" si="14">IF(EE7="",NA(),EE7)</f>
        <v>0.36</v>
      </c>
      <c r="EF6" s="36">
        <f t="shared" si="14"/>
        <v>0.33</v>
      </c>
      <c r="EG6" s="36">
        <f t="shared" si="14"/>
        <v>0.41</v>
      </c>
      <c r="EH6" s="36">
        <f t="shared" si="14"/>
        <v>0.47</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242098</v>
      </c>
      <c r="D7" s="38">
        <v>46</v>
      </c>
      <c r="E7" s="38">
        <v>1</v>
      </c>
      <c r="F7" s="38">
        <v>0</v>
      </c>
      <c r="G7" s="38">
        <v>1</v>
      </c>
      <c r="H7" s="38" t="s">
        <v>93</v>
      </c>
      <c r="I7" s="38" t="s">
        <v>94</v>
      </c>
      <c r="J7" s="38" t="s">
        <v>95</v>
      </c>
      <c r="K7" s="38" t="s">
        <v>96</v>
      </c>
      <c r="L7" s="38" t="s">
        <v>97</v>
      </c>
      <c r="M7" s="38" t="s">
        <v>98</v>
      </c>
      <c r="N7" s="39" t="s">
        <v>99</v>
      </c>
      <c r="O7" s="39">
        <v>50.91</v>
      </c>
      <c r="P7" s="39">
        <v>99.93</v>
      </c>
      <c r="Q7" s="39">
        <v>3080</v>
      </c>
      <c r="R7" s="39">
        <v>17576</v>
      </c>
      <c r="S7" s="39">
        <v>192.71</v>
      </c>
      <c r="T7" s="39">
        <v>91.2</v>
      </c>
      <c r="U7" s="39">
        <v>17409</v>
      </c>
      <c r="V7" s="39">
        <v>7</v>
      </c>
      <c r="W7" s="39">
        <v>2487</v>
      </c>
      <c r="X7" s="39">
        <v>109.35</v>
      </c>
      <c r="Y7" s="39">
        <v>117.98</v>
      </c>
      <c r="Z7" s="39">
        <v>110.27</v>
      </c>
      <c r="AA7" s="39">
        <v>105.13</v>
      </c>
      <c r="AB7" s="39">
        <v>105</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324.88</v>
      </c>
      <c r="AU7" s="39">
        <v>331.35</v>
      </c>
      <c r="AV7" s="39">
        <v>300.26</v>
      </c>
      <c r="AW7" s="39">
        <v>271.62</v>
      </c>
      <c r="AX7" s="39">
        <v>259.22000000000003</v>
      </c>
      <c r="AY7" s="39">
        <v>391.54</v>
      </c>
      <c r="AZ7" s="39">
        <v>384.34</v>
      </c>
      <c r="BA7" s="39">
        <v>359.47</v>
      </c>
      <c r="BB7" s="39">
        <v>369.69</v>
      </c>
      <c r="BC7" s="39">
        <v>379.08</v>
      </c>
      <c r="BD7" s="39">
        <v>264.97000000000003</v>
      </c>
      <c r="BE7" s="39">
        <v>675.78</v>
      </c>
      <c r="BF7" s="39">
        <v>627.78</v>
      </c>
      <c r="BG7" s="39">
        <v>626.16999999999996</v>
      </c>
      <c r="BH7" s="39">
        <v>610.01</v>
      </c>
      <c r="BI7" s="39">
        <v>606.07000000000005</v>
      </c>
      <c r="BJ7" s="39">
        <v>386.97</v>
      </c>
      <c r="BK7" s="39">
        <v>380.58</v>
      </c>
      <c r="BL7" s="39">
        <v>401.79</v>
      </c>
      <c r="BM7" s="39">
        <v>402.99</v>
      </c>
      <c r="BN7" s="39">
        <v>398.98</v>
      </c>
      <c r="BO7" s="39">
        <v>266.61</v>
      </c>
      <c r="BP7" s="39">
        <v>104.32</v>
      </c>
      <c r="BQ7" s="39">
        <v>113.37</v>
      </c>
      <c r="BR7" s="39">
        <v>105.4</v>
      </c>
      <c r="BS7" s="39">
        <v>100.97</v>
      </c>
      <c r="BT7" s="39">
        <v>100.67</v>
      </c>
      <c r="BU7" s="39">
        <v>101.72</v>
      </c>
      <c r="BV7" s="39">
        <v>102.38</v>
      </c>
      <c r="BW7" s="39">
        <v>100.12</v>
      </c>
      <c r="BX7" s="39">
        <v>98.66</v>
      </c>
      <c r="BY7" s="39">
        <v>98.64</v>
      </c>
      <c r="BZ7" s="39">
        <v>103.24</v>
      </c>
      <c r="CA7" s="39">
        <v>176.1</v>
      </c>
      <c r="CB7" s="39">
        <v>162.75</v>
      </c>
      <c r="CC7" s="39">
        <v>173.83</v>
      </c>
      <c r="CD7" s="39">
        <v>181.46</v>
      </c>
      <c r="CE7" s="39">
        <v>180.8</v>
      </c>
      <c r="CF7" s="39">
        <v>168.2</v>
      </c>
      <c r="CG7" s="39">
        <v>168.67</v>
      </c>
      <c r="CH7" s="39">
        <v>174.97</v>
      </c>
      <c r="CI7" s="39">
        <v>178.59</v>
      </c>
      <c r="CJ7" s="39">
        <v>178.92</v>
      </c>
      <c r="CK7" s="39">
        <v>168.38</v>
      </c>
      <c r="CL7" s="39">
        <v>60.78</v>
      </c>
      <c r="CM7" s="39">
        <v>62.44</v>
      </c>
      <c r="CN7" s="39">
        <v>60.26</v>
      </c>
      <c r="CO7" s="39">
        <v>66.16</v>
      </c>
      <c r="CP7" s="39">
        <v>63.08</v>
      </c>
      <c r="CQ7" s="39">
        <v>54.77</v>
      </c>
      <c r="CR7" s="39">
        <v>54.92</v>
      </c>
      <c r="CS7" s="39">
        <v>55.63</v>
      </c>
      <c r="CT7" s="39">
        <v>55.03</v>
      </c>
      <c r="CU7" s="39">
        <v>55.14</v>
      </c>
      <c r="CV7" s="39">
        <v>60</v>
      </c>
      <c r="CW7" s="39">
        <v>71.099999999999994</v>
      </c>
      <c r="CX7" s="39">
        <v>70.34</v>
      </c>
      <c r="CY7" s="39">
        <v>69.25</v>
      </c>
      <c r="CZ7" s="39">
        <v>68.17</v>
      </c>
      <c r="DA7" s="39">
        <v>68.010000000000005</v>
      </c>
      <c r="DB7" s="39">
        <v>82.89</v>
      </c>
      <c r="DC7" s="39">
        <v>82.66</v>
      </c>
      <c r="DD7" s="39">
        <v>82.04</v>
      </c>
      <c r="DE7" s="39">
        <v>81.900000000000006</v>
      </c>
      <c r="DF7" s="39">
        <v>81.39</v>
      </c>
      <c r="DG7" s="39">
        <v>89.8</v>
      </c>
      <c r="DH7" s="39">
        <v>46.77</v>
      </c>
      <c r="DI7" s="39">
        <v>48.62</v>
      </c>
      <c r="DJ7" s="39">
        <v>50.17</v>
      </c>
      <c r="DK7" s="39">
        <v>51.87</v>
      </c>
      <c r="DL7" s="39">
        <v>53.42</v>
      </c>
      <c r="DM7" s="39">
        <v>47.46</v>
      </c>
      <c r="DN7" s="39">
        <v>48.49</v>
      </c>
      <c r="DO7" s="39">
        <v>48.05</v>
      </c>
      <c r="DP7" s="39">
        <v>48.87</v>
      </c>
      <c r="DQ7" s="39">
        <v>49.92</v>
      </c>
      <c r="DR7" s="39">
        <v>49.59</v>
      </c>
      <c r="DS7" s="39">
        <v>0</v>
      </c>
      <c r="DT7" s="39">
        <v>0</v>
      </c>
      <c r="DU7" s="39">
        <v>13.94</v>
      </c>
      <c r="DV7" s="39">
        <v>15.29</v>
      </c>
      <c r="DW7" s="39">
        <v>16.86</v>
      </c>
      <c r="DX7" s="39">
        <v>9.7100000000000009</v>
      </c>
      <c r="DY7" s="39">
        <v>12.79</v>
      </c>
      <c r="DZ7" s="39">
        <v>13.39</v>
      </c>
      <c r="EA7" s="39">
        <v>14.85</v>
      </c>
      <c r="EB7" s="39">
        <v>16.88</v>
      </c>
      <c r="EC7" s="39">
        <v>19.440000000000001</v>
      </c>
      <c r="ED7" s="39">
        <v>0.34</v>
      </c>
      <c r="EE7" s="39">
        <v>0.36</v>
      </c>
      <c r="EF7" s="39">
        <v>0.33</v>
      </c>
      <c r="EG7" s="39">
        <v>0.41</v>
      </c>
      <c r="EH7" s="39">
        <v>0.47</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suidou11</cp:lastModifiedBy>
  <dcterms:created xsi:type="dcterms:W3CDTF">2020-12-04T02:10:28Z</dcterms:created>
  <dcterms:modified xsi:type="dcterms:W3CDTF">2021-01-13T06:31:35Z</dcterms:modified>
  <cp:category/>
</cp:coreProperties>
</file>