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66"/>
  <workbookPr/>
  <mc:AlternateContent xmlns:mc="http://schemas.openxmlformats.org/markup-compatibility/2006">
    <mc:Choice Requires="x15">
      <x15ac:absPath xmlns:x15ac="http://schemas.microsoft.com/office/spreadsheetml/2010/11/ac" url="J:\上下水道部経営総務室\下水道事業\経営比較分析表\R1\"/>
    </mc:Choice>
  </mc:AlternateContent>
  <xr:revisionPtr revIDLastSave="0" documentId="13_ncr:1_{C4EDD79D-D352-4B8D-A18C-B4FADE8ECD68}" xr6:coauthVersionLast="36" xr6:coauthVersionMax="36" xr10:uidLastSave="{00000000-0000-0000-0000-000000000000}"/>
  <workbookProtection workbookAlgorithmName="SHA-512" workbookHashValue="otK+MR810C+xCtwbKL/SEp1k3tJXNF/MfmbHdcYVO9z5kvgsKdpUxQndRhCkRuRJ2Eza0NxfFpwpgFcCHhKfow==" workbookSaltValue="w86bSzuGAmGwgUlLXX5PgA==" workbookSpinCount="100000" lockStructure="1"/>
  <bookViews>
    <workbookView xWindow="0" yWindow="0" windowWidth="15360" windowHeight="7635"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BB10" i="4" s="1"/>
  <c r="W6" i="5"/>
  <c r="V6" i="5"/>
  <c r="U6" i="5"/>
  <c r="BB8" i="4" s="1"/>
  <c r="T6" i="5"/>
  <c r="AT8" i="4" s="1"/>
  <c r="S6" i="5"/>
  <c r="AL8" i="4" s="1"/>
  <c r="R6" i="5"/>
  <c r="AD10" i="4" s="1"/>
  <c r="Q6" i="5"/>
  <c r="W10" i="4" s="1"/>
  <c r="P6" i="5"/>
  <c r="P10" i="4" s="1"/>
  <c r="O6" i="5"/>
  <c r="I10" i="4" s="1"/>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AT10" i="4"/>
  <c r="AL10" i="4"/>
  <c r="P8" i="4"/>
  <c r="I8" i="4"/>
</calcChain>
</file>

<file path=xl/sharedStrings.xml><?xml version="1.0" encoding="utf-8"?>
<sst xmlns="http://schemas.openxmlformats.org/spreadsheetml/2006/main" count="236" uniqueCount="119">
  <si>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</si>
  <si>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</si>
  <si>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</si>
  <si>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</si>
  <si>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</si>
  <si>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</si>
  <si>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</si>
  <si>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</si>
  <si>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</si>
  <si>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</si>
  <si>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</si>
  <si>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</si>
  <si>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</si>
  <si>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</si>
  <si>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</si>
  <si>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</si>
  <si>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</si>
  <si>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</si>
  <si>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</si>
  <si>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</si>
  <si>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</si>
  <si>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</si>
  <si>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</si>
  <si>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</si>
  <si>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</si>
  <si>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</si>
  <si>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</si>
  <si>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</si>
  <si>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</si>
  <si>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</si>
  <si>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</si>
  <si>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</si>
  <si>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</si>
  <si>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</si>
  <si>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</si>
  <si>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</si>
  <si>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</si>
  <si>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</si>
  <si>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</si>
  <si>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</si>
  <si>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</si>
  <si>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</si>
  <si>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</si>
  <si>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</si>
  <si>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</si>
  <si>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</si>
  <si>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</si>
  <si>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</si>
  <si>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</si>
  <si>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</si>
  <si>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</si>
  <si>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</si>
  <si>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</si>
  <si>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</si>
  <si>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</si>
  <si>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</si>
  <si>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</si>
  <si>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</si>
  <si>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</si>
  <si>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</si>
  <si>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</si>
  <si>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</si>
  <si>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</si>
  <si>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</si>
  <si>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</si>
  <si>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</si>
  <si>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</si>
  <si>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</si>
  <si>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</si>
  <si>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</si>
  <si>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</si>
  <si>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</si>
  <si>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</si>
  <si>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</si>
  <si>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</si>
  <si>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</si>
  <si>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</si>
  <si>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</si>
  <si>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</si>
  <si>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</si>
  <si>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</si>
  <si>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</si>
  <si>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</si>
  <si>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</si>
  <si>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</si>
  <si>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</si>
  <si>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</si>
  <si>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</si>
  <si>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</si>
  <si>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</si>
  <si>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</si>
  <si>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</si>
  <si>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</si>
  <si>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</si>
  <si>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</si>
  <si>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</si>
  <si>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</si>
  <si>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</si>
  <si>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名張市</t>
  </si>
  <si>
    <t>法非適用</t>
  </si>
  <si>
    <t>下水道事業</t>
  </si>
  <si>
    <t>公共下水道</t>
  </si>
  <si>
    <t>Cc3</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</si>
  <si>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</si>
  <si>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</si>
  <si>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</si>
  <si>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</si>
  <si>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</si>
  <si>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</si>
  <si>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</si>
  <si>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</si>
  <si>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</si>
  <si>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</si>
  <si>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</si>
  <si>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</si>
  <si>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</si>
  <si>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xml:space="preserve">①収益的収支比率については、近年90％台を推移している。要因としては、移管接続をした大型住宅団地に係る管路施設（マンホール、取付管、公共汚水桝）の修繕、供用開始区域拡大に伴う人件費、維持管理費用及び事業拡大中のため建設改良に係る元利償還金の増加がある。
④企業債残高対事業規模比率については、当市は整備推進中であり、毎年度返済額を上回る企業債の借入れを続けており、企業債残高は年々増加の一途を辿っているが、そのほとんどを一般会計からの基準内繰入金で賄っているため、グラフのような結果となっている(企業債残高から一般会計負担額を差し引くため）。
⑤経費回収率については、打切決算の影響もあり昨年度に比べ増加となった。引き続き効率的な維持管理を行うとともに、新規整備区域の接続率を向上させ使用料の適正化も含めた使用料収入の増加を図る必要がある。
⑥汚水処理原価について、令和元年度は打切決算のため4月、5月支払分が特例的未払金となり減少となっているが、通常ベースの決算額でみると193.16円と増加となっている。
⑦施設利用率は区域拡大に伴い年々上昇傾向にある。今後、管路整備工事の推進や接続率の更なる向上を図ると共に、人口減少に伴う汚水処理量の減少予測も踏まえた事業計画の見直し等により、施設の効率的な稼働を目指す必要がある。
⑧既存大型住宅地の汚水処理施設から公共下水道への転換が多いという当市の特性のため、水洗化率は平均値を上回っているが、新規整備区域における接続率を更に向上させていく必要がある。
</t>
    <rPh sb="284" eb="286">
      <t>ウチキ</t>
    </rPh>
    <rPh sb="286" eb="288">
      <t>ケッサン</t>
    </rPh>
    <rPh sb="289" eb="291">
      <t>エイキョウ</t>
    </rPh>
    <rPh sb="294" eb="297">
      <t>サクネンド</t>
    </rPh>
    <rPh sb="298" eb="299">
      <t>クラ</t>
    </rPh>
    <rPh sb="300" eb="302">
      <t>ゾウカ</t>
    </rPh>
    <rPh sb="383" eb="385">
      <t>レイワ</t>
    </rPh>
    <rPh sb="385" eb="388">
      <t>ガンネンド</t>
    </rPh>
    <rPh sb="389" eb="391">
      <t>ウチキ</t>
    </rPh>
    <rPh sb="391" eb="393">
      <t>ケッサン</t>
    </rPh>
    <rPh sb="397" eb="398">
      <t>ガツ</t>
    </rPh>
    <rPh sb="400" eb="401">
      <t>ガツ</t>
    </rPh>
    <rPh sb="401" eb="403">
      <t>シハラ</t>
    </rPh>
    <rPh sb="403" eb="404">
      <t>ブン</t>
    </rPh>
    <rPh sb="405" eb="407">
      <t>トクレイ</t>
    </rPh>
    <rPh sb="407" eb="408">
      <t>テキ</t>
    </rPh>
    <rPh sb="408" eb="411">
      <t>ミバライキン</t>
    </rPh>
    <rPh sb="414" eb="416">
      <t>ゲンショウ</t>
    </rPh>
    <rPh sb="424" eb="426">
      <t>ツウジョウ</t>
    </rPh>
    <rPh sb="430" eb="432">
      <t>ケッサン</t>
    </rPh>
    <rPh sb="432" eb="433">
      <t>ガク</t>
    </rPh>
    <rPh sb="443" eb="444">
      <t>エン</t>
    </rPh>
    <rPh sb="445" eb="447">
      <t>ゾウカ</t>
    </rPh>
    <phoneticPr fontId="4"/>
  </si>
  <si>
    <t>　当市の公共下水道は、供用開始が平成18年で比較的新しく、新設管渠については古いものでも十数年程度の経過である。従って、改築、更新が必要となるのは移管接続をした住宅団地の老朽化した管路施設となる。管渠改善率を向上させるためには、この住宅団地の下水道管の更新に取り組む必要があり、「名張市公共下水道長寿命化計画」を策定し、平成22年度～平成25年度の期間の計画策定分については完了し、現在、平成26年度～平成31年度の期間で改築工事を進めた。今後はこれに替わる「名張市公共下水道ストックマネジメント計画」を策定し、管路のみならず汚水処理場やマンホールポンプ施設も含め老朽化対策に取組むこととしている。
　</t>
    <rPh sb="220" eb="222">
      <t>コンゴ</t>
    </rPh>
    <rPh sb="226" eb="227">
      <t>カ</t>
    </rPh>
    <rPh sb="230" eb="233">
      <t>ナバリシ</t>
    </rPh>
    <rPh sb="233" eb="235">
      <t>コウキョウ</t>
    </rPh>
    <rPh sb="235" eb="238">
      <t>ゲスイドウ</t>
    </rPh>
    <rPh sb="248" eb="250">
      <t>ケイカク</t>
    </rPh>
    <rPh sb="252" eb="254">
      <t>サクテイ</t>
    </rPh>
    <rPh sb="256" eb="258">
      <t>カンロ</t>
    </rPh>
    <rPh sb="263" eb="265">
      <t>オスイ</t>
    </rPh>
    <rPh sb="265" eb="268">
      <t>ショリジョウ</t>
    </rPh>
    <rPh sb="277" eb="279">
      <t>シセツ</t>
    </rPh>
    <rPh sb="280" eb="281">
      <t>フク</t>
    </rPh>
    <rPh sb="282" eb="285">
      <t>ロウキュウカ</t>
    </rPh>
    <rPh sb="285" eb="287">
      <t>タイサク</t>
    </rPh>
    <rPh sb="288" eb="290">
      <t>トリク</t>
    </rPh>
    <phoneticPr fontId="15"/>
  </si>
  <si>
    <r>
      <t>　平成10年に事業着手し、平成18年3月から一部供用開始をした当市の公共下水道は、「名張市下水道整備マスタープラン」、「名張市公共下水道全体計画」に基づき計画的に未普及解消、住宅団地の移管接続等の事業に取り組んでいる。</t>
    </r>
    <r>
      <rPr>
        <sz val="10"/>
        <rFont val="ＭＳ ゴシック"/>
        <family val="3"/>
        <charset val="128"/>
      </rPr>
      <t>平成29年度には計画区域の拡大を行っており、令和元年度末の事業の進捗率は計画面積に対し88％であり、今後もさらに区域拡大に伴う事業取得を行う予定である。このような状況のなか、年々、処理水量、維持管理対象施設（管路含む）が増え、それに伴う汚水処理費も増大している状態である。接続率の向上による使用料の増収はもちろんのこと、補助事業の活用、大規模修繕への起債充当など、使用料以外の収入も確保を工夫しながら、一般会計繰入金に依存しない経営となるよう努力していく必要がある。また、令和2年4月法適化後の正確な経営状況を把握し、適正な使用料の設定など経営の健全化を図って行くことが必要である。</t>
    </r>
    <rPh sb="117" eb="119">
      <t>ケイカク</t>
    </rPh>
    <rPh sb="131" eb="133">
      <t>レイワ</t>
    </rPh>
    <rPh sb="147" eb="149">
      <t>メンセキ</t>
    </rPh>
    <rPh sb="159" eb="161">
      <t>コンゴ</t>
    </rPh>
    <rPh sb="165" eb="167">
      <t>クイキ</t>
    </rPh>
    <rPh sb="167" eb="169">
      <t>カクダイ</t>
    </rPh>
    <rPh sb="170" eb="171">
      <t>トモナ</t>
    </rPh>
    <rPh sb="172" eb="174">
      <t>ジギョウ</t>
    </rPh>
    <rPh sb="174" eb="176">
      <t>シュトク</t>
    </rPh>
    <rPh sb="177" eb="178">
      <t>オコナ</t>
    </rPh>
    <rPh sb="179" eb="181">
      <t>ヨテイ</t>
    </rPh>
    <rPh sb="345" eb="347">
      <t>レイワ</t>
    </rPh>
    <rPh sb="348" eb="349">
      <t>トシ</t>
    </rPh>
    <rPh sb="350" eb="351">
      <t>ガツ</t>
    </rPh>
    <rPh sb="354" eb="355">
      <t>ゴ</t>
    </rPh>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</si>
</sst>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8"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8"/>
      <color theme="3"/>
      <name val="游ゴシック Light"/>
      <family val="2"/>
      <charset val="128"/>
      <scheme val="major"/>
    </font>
    <font>
      <sz val="11"/>
      <name val="ＭＳ ゴシック"/>
      <family val="3"/>
      <charset val="128"/>
    </font>
    <font>
      <sz val="1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16" fillId="0" borderId="6" xfId="0" applyFont="1" applyBorder="1" applyAlignment="1" applyProtection="1">
      <alignment horizontal="left" vertical="top" wrapText="1"/>
      <protection locked="0"/>
    </xf>
    <xf numFmtId="0" fontId="16" fillId="0" borderId="0" xfId="0" applyFont="1" applyBorder="1" applyAlignment="1" applyProtection="1">
      <alignment horizontal="left" vertical="top" wrapText="1"/>
      <protection locked="0"/>
    </xf>
    <xf numFmtId="0" fontId="16" fillId="0" borderId="7" xfId="0" applyFont="1" applyBorder="1" applyAlignment="1" applyProtection="1">
      <alignment horizontal="left" vertical="top" wrapText="1"/>
      <protection locked="0"/>
    </xf>
    <xf numFmtId="0" fontId="16" fillId="0" borderId="8"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7" fillId="0" borderId="6" xfId="0" applyFont="1" applyBorder="1" applyAlignment="1" applyProtection="1">
      <alignment horizontal="left" vertical="top" wrapText="1"/>
      <protection locked="0"/>
    </xf>
    <xf numFmtId="0" fontId="17" fillId="0" borderId="0" xfId="0" applyFont="1" applyBorder="1" applyAlignment="1" applyProtection="1">
      <alignment horizontal="left" vertical="top" wrapText="1"/>
      <protection locked="0"/>
    </xf>
    <xf numFmtId="0" fontId="17" fillId="0" borderId="7" xfId="0" applyFont="1" applyBorder="1" applyAlignment="1" applyProtection="1">
      <alignment horizontal="left" vertical="top" wrapText="1"/>
      <protection locked="0"/>
    </xf>
    <xf numFmtId="0" fontId="17" fillId="0" borderId="8" xfId="0" applyFont="1" applyBorder="1" applyAlignment="1" applyProtection="1">
      <alignment horizontal="left" vertical="top" wrapText="1"/>
      <protection locked="0"/>
    </xf>
    <xf numFmtId="0" fontId="17" fillId="0" borderId="1" xfId="0" applyFont="1" applyBorder="1" applyAlignment="1" applyProtection="1">
      <alignment horizontal="left" vertical="top" wrapText="1"/>
      <protection locked="0"/>
    </xf>
    <xf numFmtId="0" fontId="17"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0.16</c:v>
                </c:pt>
                <c:pt idx="1">
                  <c:v>0.26</c:v>
                </c:pt>
                <c:pt idx="2">
                  <c:v>0.32</c:v>
                </c:pt>
                <c:pt idx="3">
                  <c:v>0.15</c:v>
                </c:pt>
                <c:pt idx="4" formatCode="#,##0.00;&quot;△&quot;#,##0.00">
                  <c:v>0</c:v>
                </c:pt>
              </c:numCache>
            </c:numRef>
          </c:val>
          <c:extLst>
            <c:ext xmlns:c16="http://schemas.microsoft.com/office/drawing/2014/chart" uri="{C3380CC4-5D6E-409C-BE32-E72D297353CC}">
              <c16:uniqueId val="{00000000-5955-40D5-A413-BCA58FEA39D1}"/>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0.33</c:v>
                </c:pt>
                <c:pt idx="1">
                  <c:v>0.21</c:v>
                </c:pt>
                <c:pt idx="2">
                  <c:v>0.15</c:v>
                </c:pt>
                <c:pt idx="3">
                  <c:v>0.25</c:v>
                </c:pt>
                <c:pt idx="4">
                  <c:v>0.18</c:v>
                </c:pt>
              </c:numCache>
            </c:numRef>
          </c:val>
          <c:smooth val="0"/>
          <c:extLst>
            <c:ext xmlns:c16="http://schemas.microsoft.com/office/drawing/2014/chart" uri="{C3380CC4-5D6E-409C-BE32-E72D297353CC}">
              <c16:uniqueId val="{00000001-5955-40D5-A413-BCA58FEA39D1}"/>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43.27</c:v>
                </c:pt>
                <c:pt idx="1">
                  <c:v>47.03</c:v>
                </c:pt>
                <c:pt idx="2">
                  <c:v>49.95</c:v>
                </c:pt>
                <c:pt idx="3">
                  <c:v>52.35</c:v>
                </c:pt>
                <c:pt idx="4">
                  <c:v>55.29</c:v>
                </c:pt>
              </c:numCache>
            </c:numRef>
          </c:val>
          <c:extLst>
            <c:ext xmlns:c16="http://schemas.microsoft.com/office/drawing/2014/chart" uri="{C3380CC4-5D6E-409C-BE32-E72D297353CC}">
              <c16:uniqueId val="{00000000-79FE-4921-BFBA-EA066E9A51B1}"/>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44.89</c:v>
                </c:pt>
                <c:pt idx="1">
                  <c:v>40.75</c:v>
                </c:pt>
                <c:pt idx="2">
                  <c:v>42.4</c:v>
                </c:pt>
                <c:pt idx="3">
                  <c:v>45.44</c:v>
                </c:pt>
                <c:pt idx="4">
                  <c:v>47.28</c:v>
                </c:pt>
              </c:numCache>
            </c:numRef>
          </c:val>
          <c:smooth val="0"/>
          <c:extLst>
            <c:ext xmlns:c16="http://schemas.microsoft.com/office/drawing/2014/chart" uri="{C3380CC4-5D6E-409C-BE32-E72D297353CC}">
              <c16:uniqueId val="{00000001-79FE-4921-BFBA-EA066E9A51B1}"/>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97.08</c:v>
                </c:pt>
                <c:pt idx="1">
                  <c:v>95.75</c:v>
                </c:pt>
                <c:pt idx="2">
                  <c:v>94.45</c:v>
                </c:pt>
                <c:pt idx="3">
                  <c:v>96.33</c:v>
                </c:pt>
                <c:pt idx="4">
                  <c:v>95.04</c:v>
                </c:pt>
              </c:numCache>
            </c:numRef>
          </c:val>
          <c:extLst>
            <c:ext xmlns:c16="http://schemas.microsoft.com/office/drawing/2014/chart" uri="{C3380CC4-5D6E-409C-BE32-E72D297353CC}">
              <c16:uniqueId val="{00000000-12BA-4155-8276-413413690670}"/>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64.89</c:v>
                </c:pt>
                <c:pt idx="1">
                  <c:v>64.97</c:v>
                </c:pt>
                <c:pt idx="2">
                  <c:v>65.77</c:v>
                </c:pt>
                <c:pt idx="3">
                  <c:v>65.97</c:v>
                </c:pt>
                <c:pt idx="4">
                  <c:v>64.7</c:v>
                </c:pt>
              </c:numCache>
            </c:numRef>
          </c:val>
          <c:smooth val="0"/>
          <c:extLst>
            <c:ext xmlns:c16="http://schemas.microsoft.com/office/drawing/2014/chart" uri="{C3380CC4-5D6E-409C-BE32-E72D297353CC}">
              <c16:uniqueId val="{00000001-12BA-4155-8276-413413690670}"/>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94.43</c:v>
                </c:pt>
                <c:pt idx="1">
                  <c:v>91.03</c:v>
                </c:pt>
                <c:pt idx="2">
                  <c:v>90.44</c:v>
                </c:pt>
                <c:pt idx="3">
                  <c:v>90.54</c:v>
                </c:pt>
                <c:pt idx="4">
                  <c:v>92.03</c:v>
                </c:pt>
              </c:numCache>
            </c:numRef>
          </c:val>
          <c:extLst>
            <c:ext xmlns:c16="http://schemas.microsoft.com/office/drawing/2014/chart" uri="{C3380CC4-5D6E-409C-BE32-E72D297353CC}">
              <c16:uniqueId val="{00000000-1C58-49FA-85D3-480A6D7F8536}"/>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C58-49FA-85D3-480A6D7F8536}"/>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480-479C-9616-026C14D1A419}"/>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480-479C-9616-026C14D1A419}"/>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57A-46A4-8162-E926576F5211}"/>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57A-46A4-8162-E926576F5211}"/>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F39-4701-80B6-79EDB5FBD748}"/>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F39-4701-80B6-79EDB5FBD748}"/>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B54-44F8-B1E2-B3A89A33DAE5}"/>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B54-44F8-B1E2-B3A89A33DAE5}"/>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164.79</c:v>
                </c:pt>
                <c:pt idx="1">
                  <c:v>449.53</c:v>
                </c:pt>
                <c:pt idx="2">
                  <c:v>240.75</c:v>
                </c:pt>
                <c:pt idx="3">
                  <c:v>335.69</c:v>
                </c:pt>
                <c:pt idx="4">
                  <c:v>170.65</c:v>
                </c:pt>
              </c:numCache>
            </c:numRef>
          </c:val>
          <c:extLst>
            <c:ext xmlns:c16="http://schemas.microsoft.com/office/drawing/2014/chart" uri="{C3380CC4-5D6E-409C-BE32-E72D297353CC}">
              <c16:uniqueId val="{00000000-8FB0-4980-AB06-F0FC7674C176}"/>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1240.1600000000001</c:v>
                </c:pt>
                <c:pt idx="1">
                  <c:v>1193.49</c:v>
                </c:pt>
                <c:pt idx="2">
                  <c:v>876.19</c:v>
                </c:pt>
                <c:pt idx="3">
                  <c:v>722.53</c:v>
                </c:pt>
                <c:pt idx="4">
                  <c:v>933.3</c:v>
                </c:pt>
              </c:numCache>
            </c:numRef>
          </c:val>
          <c:smooth val="0"/>
          <c:extLst>
            <c:ext xmlns:c16="http://schemas.microsoft.com/office/drawing/2014/chart" uri="{C3380CC4-5D6E-409C-BE32-E72D297353CC}">
              <c16:uniqueId val="{00000001-8FB0-4980-AB06-F0FC7674C176}"/>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92.18</c:v>
                </c:pt>
                <c:pt idx="1">
                  <c:v>85.64</c:v>
                </c:pt>
                <c:pt idx="2">
                  <c:v>99.79</c:v>
                </c:pt>
                <c:pt idx="3">
                  <c:v>99.91</c:v>
                </c:pt>
                <c:pt idx="4">
                  <c:v>100</c:v>
                </c:pt>
              </c:numCache>
            </c:numRef>
          </c:val>
          <c:extLst>
            <c:ext xmlns:c16="http://schemas.microsoft.com/office/drawing/2014/chart" uri="{C3380CC4-5D6E-409C-BE32-E72D297353CC}">
              <c16:uniqueId val="{00000000-8CE0-49C5-ACB8-09D024D46133}"/>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60.17</c:v>
                </c:pt>
                <c:pt idx="1">
                  <c:v>65.569999999999993</c:v>
                </c:pt>
                <c:pt idx="2">
                  <c:v>75.7</c:v>
                </c:pt>
                <c:pt idx="3">
                  <c:v>74.61</c:v>
                </c:pt>
                <c:pt idx="4">
                  <c:v>77.510000000000005</c:v>
                </c:pt>
              </c:numCache>
            </c:numRef>
          </c:val>
          <c:smooth val="0"/>
          <c:extLst>
            <c:ext xmlns:c16="http://schemas.microsoft.com/office/drawing/2014/chart" uri="{C3380CC4-5D6E-409C-BE32-E72D297353CC}">
              <c16:uniqueId val="{00000001-8CE0-49C5-ACB8-09D024D46133}"/>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206.75</c:v>
                </c:pt>
                <c:pt idx="1">
                  <c:v>222.54</c:v>
                </c:pt>
                <c:pt idx="2">
                  <c:v>191.12</c:v>
                </c:pt>
                <c:pt idx="3">
                  <c:v>190.61</c:v>
                </c:pt>
                <c:pt idx="4">
                  <c:v>174.63</c:v>
                </c:pt>
              </c:numCache>
            </c:numRef>
          </c:val>
          <c:extLst>
            <c:ext xmlns:c16="http://schemas.microsoft.com/office/drawing/2014/chart" uri="{C3380CC4-5D6E-409C-BE32-E72D297353CC}">
              <c16:uniqueId val="{00000000-1420-4544-A068-069980271798}"/>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281.52999999999997</c:v>
                </c:pt>
                <c:pt idx="1">
                  <c:v>263.04000000000002</c:v>
                </c:pt>
                <c:pt idx="2">
                  <c:v>230.04</c:v>
                </c:pt>
                <c:pt idx="3">
                  <c:v>233.5</c:v>
                </c:pt>
                <c:pt idx="4">
                  <c:v>221.95</c:v>
                </c:pt>
              </c:numCache>
            </c:numRef>
          </c:val>
          <c:smooth val="0"/>
          <c:extLst>
            <c:ext xmlns:c16="http://schemas.microsoft.com/office/drawing/2014/chart" uri="{C3380CC4-5D6E-409C-BE32-E72D297353CC}">
              <c16:uniqueId val="{00000001-1420-4544-A068-069980271798}"/>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【682.51】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【95.35】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【59.64】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【136.15】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【100.34】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topLeftCell="AS58" zoomScaleNormal="100" workbookViewId="0">
      <selection activeCell="CC69" sqref="CC69"/>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三重県　名張市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15">
      <c r="A8" s="2"/>
      <c r="B8" s="49" t="str">
        <f>データ!I6</f>
        <v>法非適用</v>
      </c>
      <c r="C8" s="49"/>
      <c r="D8" s="49"/>
      <c r="E8" s="49"/>
      <c r="F8" s="49"/>
      <c r="G8" s="49"/>
      <c r="H8" s="49"/>
      <c r="I8" s="49" t="str">
        <f>データ!J6</f>
        <v>下水道事業</v>
      </c>
      <c r="J8" s="49"/>
      <c r="K8" s="49"/>
      <c r="L8" s="49"/>
      <c r="M8" s="49"/>
      <c r="N8" s="49"/>
      <c r="O8" s="49"/>
      <c r="P8" s="49" t="str">
        <f>データ!K6</f>
        <v>公共下水道</v>
      </c>
      <c r="Q8" s="49"/>
      <c r="R8" s="49"/>
      <c r="S8" s="49"/>
      <c r="T8" s="49"/>
      <c r="U8" s="49"/>
      <c r="V8" s="49"/>
      <c r="W8" s="49" t="str">
        <f>データ!L6</f>
        <v>Cc3</v>
      </c>
      <c r="X8" s="49"/>
      <c r="Y8" s="49"/>
      <c r="Z8" s="49"/>
      <c r="AA8" s="49"/>
      <c r="AB8" s="49"/>
      <c r="AC8" s="49"/>
      <c r="AD8" s="50" t="str">
        <f>データ!$M$6</f>
        <v>非設置</v>
      </c>
      <c r="AE8" s="50"/>
      <c r="AF8" s="50"/>
      <c r="AG8" s="50"/>
      <c r="AH8" s="50"/>
      <c r="AI8" s="50"/>
      <c r="AJ8" s="50"/>
      <c r="AK8" s="3"/>
      <c r="AL8" s="51">
        <f>データ!S6</f>
        <v>78398</v>
      </c>
      <c r="AM8" s="51"/>
      <c r="AN8" s="51"/>
      <c r="AO8" s="51"/>
      <c r="AP8" s="51"/>
      <c r="AQ8" s="51"/>
      <c r="AR8" s="51"/>
      <c r="AS8" s="51"/>
      <c r="AT8" s="46">
        <f>データ!T6</f>
        <v>129.77000000000001</v>
      </c>
      <c r="AU8" s="46"/>
      <c r="AV8" s="46"/>
      <c r="AW8" s="46"/>
      <c r="AX8" s="46"/>
      <c r="AY8" s="46"/>
      <c r="AZ8" s="46"/>
      <c r="BA8" s="46"/>
      <c r="BB8" s="46">
        <f>データ!U6</f>
        <v>604.13</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15">
      <c r="A10" s="2"/>
      <c r="B10" s="46" t="str">
        <f>データ!N6</f>
        <v>-</v>
      </c>
      <c r="C10" s="46"/>
      <c r="D10" s="46"/>
      <c r="E10" s="46"/>
      <c r="F10" s="46"/>
      <c r="G10" s="46"/>
      <c r="H10" s="46"/>
      <c r="I10" s="46" t="str">
        <f>データ!O6</f>
        <v>該当数値なし</v>
      </c>
      <c r="J10" s="46"/>
      <c r="K10" s="46"/>
      <c r="L10" s="46"/>
      <c r="M10" s="46"/>
      <c r="N10" s="46"/>
      <c r="O10" s="46"/>
      <c r="P10" s="46">
        <f>データ!P6</f>
        <v>33.520000000000003</v>
      </c>
      <c r="Q10" s="46"/>
      <c r="R10" s="46"/>
      <c r="S10" s="46"/>
      <c r="T10" s="46"/>
      <c r="U10" s="46"/>
      <c r="V10" s="46"/>
      <c r="W10" s="46">
        <f>データ!Q6</f>
        <v>79.540000000000006</v>
      </c>
      <c r="X10" s="46"/>
      <c r="Y10" s="46"/>
      <c r="Z10" s="46"/>
      <c r="AA10" s="46"/>
      <c r="AB10" s="46"/>
      <c r="AC10" s="46"/>
      <c r="AD10" s="51">
        <f>データ!R6</f>
        <v>3344</v>
      </c>
      <c r="AE10" s="51"/>
      <c r="AF10" s="51"/>
      <c r="AG10" s="51"/>
      <c r="AH10" s="51"/>
      <c r="AI10" s="51"/>
      <c r="AJ10" s="51"/>
      <c r="AK10" s="2"/>
      <c r="AL10" s="51">
        <f>データ!V6</f>
        <v>26110</v>
      </c>
      <c r="AM10" s="51"/>
      <c r="AN10" s="51"/>
      <c r="AO10" s="51"/>
      <c r="AP10" s="51"/>
      <c r="AQ10" s="51"/>
      <c r="AR10" s="51"/>
      <c r="AS10" s="51"/>
      <c r="AT10" s="46">
        <f>データ!W6</f>
        <v>7.08</v>
      </c>
      <c r="AU10" s="46"/>
      <c r="AV10" s="46"/>
      <c r="AW10" s="46"/>
      <c r="AX10" s="46"/>
      <c r="AY10" s="46"/>
      <c r="AZ10" s="46"/>
      <c r="BA10" s="46"/>
      <c r="BB10" s="46">
        <f>データ!X6</f>
        <v>3687.85</v>
      </c>
      <c r="BC10" s="46"/>
      <c r="BD10" s="46"/>
      <c r="BE10" s="46"/>
      <c r="BF10" s="46"/>
      <c r="BG10" s="46"/>
      <c r="BH10" s="46"/>
      <c r="BI10" s="46"/>
      <c r="BJ10" s="2"/>
      <c r="BK10" s="2"/>
      <c r="BL10" s="69" t="s">
        <v>22</v>
      </c>
      <c r="BM10" s="70"/>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1" t="s">
        <v>24</v>
      </c>
      <c r="BM11" s="71"/>
      <c r="BN11" s="71"/>
      <c r="BO11" s="71"/>
      <c r="BP11" s="71"/>
      <c r="BQ11" s="71"/>
      <c r="BR11" s="71"/>
      <c r="BS11" s="71"/>
      <c r="BT11" s="71"/>
      <c r="BU11" s="71"/>
      <c r="BV11" s="71"/>
      <c r="BW11" s="71"/>
      <c r="BX11" s="71"/>
      <c r="BY11" s="71"/>
      <c r="BZ11" s="7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1"/>
      <c r="BM12" s="71"/>
      <c r="BN12" s="71"/>
      <c r="BO12" s="71"/>
      <c r="BP12" s="71"/>
      <c r="BQ12" s="71"/>
      <c r="BR12" s="71"/>
      <c r="BS12" s="71"/>
      <c r="BT12" s="71"/>
      <c r="BU12" s="71"/>
      <c r="BV12" s="71"/>
      <c r="BW12" s="71"/>
      <c r="BX12" s="71"/>
      <c r="BY12" s="71"/>
      <c r="BZ12" s="7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2"/>
      <c r="BM13" s="72"/>
      <c r="BN13" s="72"/>
      <c r="BO13" s="72"/>
      <c r="BP13" s="72"/>
      <c r="BQ13" s="72"/>
      <c r="BR13" s="72"/>
      <c r="BS13" s="72"/>
      <c r="BT13" s="72"/>
      <c r="BU13" s="72"/>
      <c r="BV13" s="72"/>
      <c r="BW13" s="72"/>
      <c r="BX13" s="72"/>
      <c r="BY13" s="72"/>
      <c r="BZ13" s="72"/>
    </row>
    <row r="14" spans="1:78" ht="13.5" customHeight="1" x14ac:dyDescent="0.15">
      <c r="A14" s="2"/>
      <c r="B14" s="73" t="s">
        <v>25</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5"/>
      <c r="BK14" s="2"/>
      <c r="BL14" s="57" t="s">
        <v>26</v>
      </c>
      <c r="BM14" s="58"/>
      <c r="BN14" s="58"/>
      <c r="BO14" s="58"/>
      <c r="BP14" s="58"/>
      <c r="BQ14" s="58"/>
      <c r="BR14" s="58"/>
      <c r="BS14" s="58"/>
      <c r="BT14" s="58"/>
      <c r="BU14" s="58"/>
      <c r="BV14" s="58"/>
      <c r="BW14" s="58"/>
      <c r="BX14" s="58"/>
      <c r="BY14" s="58"/>
      <c r="BZ14" s="59"/>
    </row>
    <row r="15" spans="1:78" ht="13.5" customHeight="1" x14ac:dyDescent="0.15">
      <c r="A15" s="2"/>
      <c r="B15" s="54"/>
      <c r="C15" s="55"/>
      <c r="D15" s="55"/>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5"/>
      <c r="AP15" s="55"/>
      <c r="AQ15" s="55"/>
      <c r="AR15" s="55"/>
      <c r="AS15" s="55"/>
      <c r="AT15" s="55"/>
      <c r="AU15" s="55"/>
      <c r="AV15" s="55"/>
      <c r="AW15" s="55"/>
      <c r="AX15" s="55"/>
      <c r="AY15" s="55"/>
      <c r="AZ15" s="55"/>
      <c r="BA15" s="55"/>
      <c r="BB15" s="55"/>
      <c r="BC15" s="55"/>
      <c r="BD15" s="55"/>
      <c r="BE15" s="55"/>
      <c r="BF15" s="55"/>
      <c r="BG15" s="55"/>
      <c r="BH15" s="55"/>
      <c r="BI15" s="55"/>
      <c r="BJ15" s="56"/>
      <c r="BK15" s="2"/>
      <c r="BL15" s="60"/>
      <c r="BM15" s="61"/>
      <c r="BN15" s="61"/>
      <c r="BO15" s="61"/>
      <c r="BP15" s="61"/>
      <c r="BQ15" s="61"/>
      <c r="BR15" s="61"/>
      <c r="BS15" s="61"/>
      <c r="BT15" s="61"/>
      <c r="BU15" s="61"/>
      <c r="BV15" s="61"/>
      <c r="BW15" s="61"/>
      <c r="BX15" s="61"/>
      <c r="BY15" s="61"/>
      <c r="BZ15" s="62"/>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84" t="s">
        <v>116</v>
      </c>
      <c r="BM16" s="85"/>
      <c r="BN16" s="85"/>
      <c r="BO16" s="85"/>
      <c r="BP16" s="85"/>
      <c r="BQ16" s="85"/>
      <c r="BR16" s="85"/>
      <c r="BS16" s="85"/>
      <c r="BT16" s="85"/>
      <c r="BU16" s="85"/>
      <c r="BV16" s="85"/>
      <c r="BW16" s="85"/>
      <c r="BX16" s="85"/>
      <c r="BY16" s="85"/>
      <c r="BZ16" s="86"/>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84"/>
      <c r="BM17" s="85"/>
      <c r="BN17" s="85"/>
      <c r="BO17" s="85"/>
      <c r="BP17" s="85"/>
      <c r="BQ17" s="85"/>
      <c r="BR17" s="85"/>
      <c r="BS17" s="85"/>
      <c r="BT17" s="85"/>
      <c r="BU17" s="85"/>
      <c r="BV17" s="85"/>
      <c r="BW17" s="85"/>
      <c r="BX17" s="85"/>
      <c r="BY17" s="85"/>
      <c r="BZ17" s="86"/>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84"/>
      <c r="BM18" s="85"/>
      <c r="BN18" s="85"/>
      <c r="BO18" s="85"/>
      <c r="BP18" s="85"/>
      <c r="BQ18" s="85"/>
      <c r="BR18" s="85"/>
      <c r="BS18" s="85"/>
      <c r="BT18" s="85"/>
      <c r="BU18" s="85"/>
      <c r="BV18" s="85"/>
      <c r="BW18" s="85"/>
      <c r="BX18" s="85"/>
      <c r="BY18" s="85"/>
      <c r="BZ18" s="86"/>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84"/>
      <c r="BM19" s="85"/>
      <c r="BN19" s="85"/>
      <c r="BO19" s="85"/>
      <c r="BP19" s="85"/>
      <c r="BQ19" s="85"/>
      <c r="BR19" s="85"/>
      <c r="BS19" s="85"/>
      <c r="BT19" s="85"/>
      <c r="BU19" s="85"/>
      <c r="BV19" s="85"/>
      <c r="BW19" s="85"/>
      <c r="BX19" s="85"/>
      <c r="BY19" s="85"/>
      <c r="BZ19" s="86"/>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84"/>
      <c r="BM20" s="85"/>
      <c r="BN20" s="85"/>
      <c r="BO20" s="85"/>
      <c r="BP20" s="85"/>
      <c r="BQ20" s="85"/>
      <c r="BR20" s="85"/>
      <c r="BS20" s="85"/>
      <c r="BT20" s="85"/>
      <c r="BU20" s="85"/>
      <c r="BV20" s="85"/>
      <c r="BW20" s="85"/>
      <c r="BX20" s="85"/>
      <c r="BY20" s="85"/>
      <c r="BZ20" s="86"/>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84"/>
      <c r="BM21" s="85"/>
      <c r="BN21" s="85"/>
      <c r="BO21" s="85"/>
      <c r="BP21" s="85"/>
      <c r="BQ21" s="85"/>
      <c r="BR21" s="85"/>
      <c r="BS21" s="85"/>
      <c r="BT21" s="85"/>
      <c r="BU21" s="85"/>
      <c r="BV21" s="85"/>
      <c r="BW21" s="85"/>
      <c r="BX21" s="85"/>
      <c r="BY21" s="85"/>
      <c r="BZ21" s="86"/>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84"/>
      <c r="BM22" s="85"/>
      <c r="BN22" s="85"/>
      <c r="BO22" s="85"/>
      <c r="BP22" s="85"/>
      <c r="BQ22" s="85"/>
      <c r="BR22" s="85"/>
      <c r="BS22" s="85"/>
      <c r="BT22" s="85"/>
      <c r="BU22" s="85"/>
      <c r="BV22" s="85"/>
      <c r="BW22" s="85"/>
      <c r="BX22" s="85"/>
      <c r="BY22" s="85"/>
      <c r="BZ22" s="86"/>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84"/>
      <c r="BM23" s="85"/>
      <c r="BN23" s="85"/>
      <c r="BO23" s="85"/>
      <c r="BP23" s="85"/>
      <c r="BQ23" s="85"/>
      <c r="BR23" s="85"/>
      <c r="BS23" s="85"/>
      <c r="BT23" s="85"/>
      <c r="BU23" s="85"/>
      <c r="BV23" s="85"/>
      <c r="BW23" s="85"/>
      <c r="BX23" s="85"/>
      <c r="BY23" s="85"/>
      <c r="BZ23" s="86"/>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84"/>
      <c r="BM24" s="85"/>
      <c r="BN24" s="85"/>
      <c r="BO24" s="85"/>
      <c r="BP24" s="85"/>
      <c r="BQ24" s="85"/>
      <c r="BR24" s="85"/>
      <c r="BS24" s="85"/>
      <c r="BT24" s="85"/>
      <c r="BU24" s="85"/>
      <c r="BV24" s="85"/>
      <c r="BW24" s="85"/>
      <c r="BX24" s="85"/>
      <c r="BY24" s="85"/>
      <c r="BZ24" s="86"/>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84"/>
      <c r="BM25" s="85"/>
      <c r="BN25" s="85"/>
      <c r="BO25" s="85"/>
      <c r="BP25" s="85"/>
      <c r="BQ25" s="85"/>
      <c r="BR25" s="85"/>
      <c r="BS25" s="85"/>
      <c r="BT25" s="85"/>
      <c r="BU25" s="85"/>
      <c r="BV25" s="85"/>
      <c r="BW25" s="85"/>
      <c r="BX25" s="85"/>
      <c r="BY25" s="85"/>
      <c r="BZ25" s="86"/>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84"/>
      <c r="BM26" s="85"/>
      <c r="BN26" s="85"/>
      <c r="BO26" s="85"/>
      <c r="BP26" s="85"/>
      <c r="BQ26" s="85"/>
      <c r="BR26" s="85"/>
      <c r="BS26" s="85"/>
      <c r="BT26" s="85"/>
      <c r="BU26" s="85"/>
      <c r="BV26" s="85"/>
      <c r="BW26" s="85"/>
      <c r="BX26" s="85"/>
      <c r="BY26" s="85"/>
      <c r="BZ26" s="86"/>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84"/>
      <c r="BM27" s="85"/>
      <c r="BN27" s="85"/>
      <c r="BO27" s="85"/>
      <c r="BP27" s="85"/>
      <c r="BQ27" s="85"/>
      <c r="BR27" s="85"/>
      <c r="BS27" s="85"/>
      <c r="BT27" s="85"/>
      <c r="BU27" s="85"/>
      <c r="BV27" s="85"/>
      <c r="BW27" s="85"/>
      <c r="BX27" s="85"/>
      <c r="BY27" s="85"/>
      <c r="BZ27" s="86"/>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84"/>
      <c r="BM28" s="85"/>
      <c r="BN28" s="85"/>
      <c r="BO28" s="85"/>
      <c r="BP28" s="85"/>
      <c r="BQ28" s="85"/>
      <c r="BR28" s="85"/>
      <c r="BS28" s="85"/>
      <c r="BT28" s="85"/>
      <c r="BU28" s="85"/>
      <c r="BV28" s="85"/>
      <c r="BW28" s="85"/>
      <c r="BX28" s="85"/>
      <c r="BY28" s="85"/>
      <c r="BZ28" s="86"/>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84"/>
      <c r="BM29" s="85"/>
      <c r="BN29" s="85"/>
      <c r="BO29" s="85"/>
      <c r="BP29" s="85"/>
      <c r="BQ29" s="85"/>
      <c r="BR29" s="85"/>
      <c r="BS29" s="85"/>
      <c r="BT29" s="85"/>
      <c r="BU29" s="85"/>
      <c r="BV29" s="85"/>
      <c r="BW29" s="85"/>
      <c r="BX29" s="85"/>
      <c r="BY29" s="85"/>
      <c r="BZ29" s="86"/>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84"/>
      <c r="BM30" s="85"/>
      <c r="BN30" s="85"/>
      <c r="BO30" s="85"/>
      <c r="BP30" s="85"/>
      <c r="BQ30" s="85"/>
      <c r="BR30" s="85"/>
      <c r="BS30" s="85"/>
      <c r="BT30" s="85"/>
      <c r="BU30" s="85"/>
      <c r="BV30" s="85"/>
      <c r="BW30" s="85"/>
      <c r="BX30" s="85"/>
      <c r="BY30" s="85"/>
      <c r="BZ30" s="86"/>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84"/>
      <c r="BM31" s="85"/>
      <c r="BN31" s="85"/>
      <c r="BO31" s="85"/>
      <c r="BP31" s="85"/>
      <c r="BQ31" s="85"/>
      <c r="BR31" s="85"/>
      <c r="BS31" s="85"/>
      <c r="BT31" s="85"/>
      <c r="BU31" s="85"/>
      <c r="BV31" s="85"/>
      <c r="BW31" s="85"/>
      <c r="BX31" s="85"/>
      <c r="BY31" s="85"/>
      <c r="BZ31" s="86"/>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84"/>
      <c r="BM32" s="85"/>
      <c r="BN32" s="85"/>
      <c r="BO32" s="85"/>
      <c r="BP32" s="85"/>
      <c r="BQ32" s="85"/>
      <c r="BR32" s="85"/>
      <c r="BS32" s="85"/>
      <c r="BT32" s="85"/>
      <c r="BU32" s="85"/>
      <c r="BV32" s="85"/>
      <c r="BW32" s="85"/>
      <c r="BX32" s="85"/>
      <c r="BY32" s="85"/>
      <c r="BZ32" s="86"/>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84"/>
      <c r="BM33" s="85"/>
      <c r="BN33" s="85"/>
      <c r="BO33" s="85"/>
      <c r="BP33" s="85"/>
      <c r="BQ33" s="85"/>
      <c r="BR33" s="85"/>
      <c r="BS33" s="85"/>
      <c r="BT33" s="85"/>
      <c r="BU33" s="85"/>
      <c r="BV33" s="85"/>
      <c r="BW33" s="85"/>
      <c r="BX33" s="85"/>
      <c r="BY33" s="85"/>
      <c r="BZ33" s="86"/>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84"/>
      <c r="BM34" s="85"/>
      <c r="BN34" s="85"/>
      <c r="BO34" s="85"/>
      <c r="BP34" s="85"/>
      <c r="BQ34" s="85"/>
      <c r="BR34" s="85"/>
      <c r="BS34" s="85"/>
      <c r="BT34" s="85"/>
      <c r="BU34" s="85"/>
      <c r="BV34" s="85"/>
      <c r="BW34" s="85"/>
      <c r="BX34" s="85"/>
      <c r="BY34" s="85"/>
      <c r="BZ34" s="86"/>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84"/>
      <c r="BM35" s="85"/>
      <c r="BN35" s="85"/>
      <c r="BO35" s="85"/>
      <c r="BP35" s="85"/>
      <c r="BQ35" s="85"/>
      <c r="BR35" s="85"/>
      <c r="BS35" s="85"/>
      <c r="BT35" s="85"/>
      <c r="BU35" s="85"/>
      <c r="BV35" s="85"/>
      <c r="BW35" s="85"/>
      <c r="BX35" s="85"/>
      <c r="BY35" s="85"/>
      <c r="BZ35" s="86"/>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84"/>
      <c r="BM36" s="85"/>
      <c r="BN36" s="85"/>
      <c r="BO36" s="85"/>
      <c r="BP36" s="85"/>
      <c r="BQ36" s="85"/>
      <c r="BR36" s="85"/>
      <c r="BS36" s="85"/>
      <c r="BT36" s="85"/>
      <c r="BU36" s="85"/>
      <c r="BV36" s="85"/>
      <c r="BW36" s="85"/>
      <c r="BX36" s="85"/>
      <c r="BY36" s="85"/>
      <c r="BZ36" s="86"/>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84"/>
      <c r="BM37" s="85"/>
      <c r="BN37" s="85"/>
      <c r="BO37" s="85"/>
      <c r="BP37" s="85"/>
      <c r="BQ37" s="85"/>
      <c r="BR37" s="85"/>
      <c r="BS37" s="85"/>
      <c r="BT37" s="85"/>
      <c r="BU37" s="85"/>
      <c r="BV37" s="85"/>
      <c r="BW37" s="85"/>
      <c r="BX37" s="85"/>
      <c r="BY37" s="85"/>
      <c r="BZ37" s="86"/>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84"/>
      <c r="BM38" s="85"/>
      <c r="BN38" s="85"/>
      <c r="BO38" s="85"/>
      <c r="BP38" s="85"/>
      <c r="BQ38" s="85"/>
      <c r="BR38" s="85"/>
      <c r="BS38" s="85"/>
      <c r="BT38" s="85"/>
      <c r="BU38" s="85"/>
      <c r="BV38" s="85"/>
      <c r="BW38" s="85"/>
      <c r="BX38" s="85"/>
      <c r="BY38" s="85"/>
      <c r="BZ38" s="86"/>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84"/>
      <c r="BM39" s="85"/>
      <c r="BN39" s="85"/>
      <c r="BO39" s="85"/>
      <c r="BP39" s="85"/>
      <c r="BQ39" s="85"/>
      <c r="BR39" s="85"/>
      <c r="BS39" s="85"/>
      <c r="BT39" s="85"/>
      <c r="BU39" s="85"/>
      <c r="BV39" s="85"/>
      <c r="BW39" s="85"/>
      <c r="BX39" s="85"/>
      <c r="BY39" s="85"/>
      <c r="BZ39" s="86"/>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84"/>
      <c r="BM40" s="85"/>
      <c r="BN40" s="85"/>
      <c r="BO40" s="85"/>
      <c r="BP40" s="85"/>
      <c r="BQ40" s="85"/>
      <c r="BR40" s="85"/>
      <c r="BS40" s="85"/>
      <c r="BT40" s="85"/>
      <c r="BU40" s="85"/>
      <c r="BV40" s="85"/>
      <c r="BW40" s="85"/>
      <c r="BX40" s="85"/>
      <c r="BY40" s="85"/>
      <c r="BZ40" s="86"/>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84"/>
      <c r="BM41" s="85"/>
      <c r="BN41" s="85"/>
      <c r="BO41" s="85"/>
      <c r="BP41" s="85"/>
      <c r="BQ41" s="85"/>
      <c r="BR41" s="85"/>
      <c r="BS41" s="85"/>
      <c r="BT41" s="85"/>
      <c r="BU41" s="85"/>
      <c r="BV41" s="85"/>
      <c r="BW41" s="85"/>
      <c r="BX41" s="85"/>
      <c r="BY41" s="85"/>
      <c r="BZ41" s="86"/>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84"/>
      <c r="BM42" s="85"/>
      <c r="BN42" s="85"/>
      <c r="BO42" s="85"/>
      <c r="BP42" s="85"/>
      <c r="BQ42" s="85"/>
      <c r="BR42" s="85"/>
      <c r="BS42" s="85"/>
      <c r="BT42" s="85"/>
      <c r="BU42" s="85"/>
      <c r="BV42" s="85"/>
      <c r="BW42" s="85"/>
      <c r="BX42" s="85"/>
      <c r="BY42" s="85"/>
      <c r="BZ42" s="86"/>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84"/>
      <c r="BM43" s="85"/>
      <c r="BN43" s="85"/>
      <c r="BO43" s="85"/>
      <c r="BP43" s="85"/>
      <c r="BQ43" s="85"/>
      <c r="BR43" s="85"/>
      <c r="BS43" s="85"/>
      <c r="BT43" s="85"/>
      <c r="BU43" s="85"/>
      <c r="BV43" s="85"/>
      <c r="BW43" s="85"/>
      <c r="BX43" s="85"/>
      <c r="BY43" s="85"/>
      <c r="BZ43" s="86"/>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87"/>
      <c r="BM44" s="88"/>
      <c r="BN44" s="88"/>
      <c r="BO44" s="88"/>
      <c r="BP44" s="88"/>
      <c r="BQ44" s="88"/>
      <c r="BR44" s="88"/>
      <c r="BS44" s="88"/>
      <c r="BT44" s="88"/>
      <c r="BU44" s="88"/>
      <c r="BV44" s="88"/>
      <c r="BW44" s="88"/>
      <c r="BX44" s="88"/>
      <c r="BY44" s="88"/>
      <c r="BZ44" s="89"/>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7" t="s">
        <v>27</v>
      </c>
      <c r="BM45" s="58"/>
      <c r="BN45" s="58"/>
      <c r="BO45" s="58"/>
      <c r="BP45" s="58"/>
      <c r="BQ45" s="58"/>
      <c r="BR45" s="58"/>
      <c r="BS45" s="58"/>
      <c r="BT45" s="58"/>
      <c r="BU45" s="58"/>
      <c r="BV45" s="58"/>
      <c r="BW45" s="58"/>
      <c r="BX45" s="58"/>
      <c r="BY45" s="58"/>
      <c r="BZ45" s="59"/>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0"/>
      <c r="BM46" s="61"/>
      <c r="BN46" s="61"/>
      <c r="BO46" s="61"/>
      <c r="BP46" s="61"/>
      <c r="BQ46" s="61"/>
      <c r="BR46" s="61"/>
      <c r="BS46" s="61"/>
      <c r="BT46" s="61"/>
      <c r="BU46" s="61"/>
      <c r="BV46" s="61"/>
      <c r="BW46" s="61"/>
      <c r="BX46" s="61"/>
      <c r="BY46" s="61"/>
      <c r="BZ46" s="62"/>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3" t="s">
        <v>117</v>
      </c>
      <c r="BM47" s="64"/>
      <c r="BN47" s="64"/>
      <c r="BO47" s="64"/>
      <c r="BP47" s="64"/>
      <c r="BQ47" s="64"/>
      <c r="BR47" s="64"/>
      <c r="BS47" s="64"/>
      <c r="BT47" s="64"/>
      <c r="BU47" s="64"/>
      <c r="BV47" s="64"/>
      <c r="BW47" s="64"/>
      <c r="BX47" s="64"/>
      <c r="BY47" s="64"/>
      <c r="BZ47" s="6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3"/>
      <c r="BM48" s="64"/>
      <c r="BN48" s="64"/>
      <c r="BO48" s="64"/>
      <c r="BP48" s="64"/>
      <c r="BQ48" s="64"/>
      <c r="BR48" s="64"/>
      <c r="BS48" s="64"/>
      <c r="BT48" s="64"/>
      <c r="BU48" s="64"/>
      <c r="BV48" s="64"/>
      <c r="BW48" s="64"/>
      <c r="BX48" s="64"/>
      <c r="BY48" s="64"/>
      <c r="BZ48" s="6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3"/>
      <c r="BM49" s="64"/>
      <c r="BN49" s="64"/>
      <c r="BO49" s="64"/>
      <c r="BP49" s="64"/>
      <c r="BQ49" s="64"/>
      <c r="BR49" s="64"/>
      <c r="BS49" s="64"/>
      <c r="BT49" s="64"/>
      <c r="BU49" s="64"/>
      <c r="BV49" s="64"/>
      <c r="BW49" s="64"/>
      <c r="BX49" s="64"/>
      <c r="BY49" s="64"/>
      <c r="BZ49" s="6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3"/>
      <c r="BM50" s="64"/>
      <c r="BN50" s="64"/>
      <c r="BO50" s="64"/>
      <c r="BP50" s="64"/>
      <c r="BQ50" s="64"/>
      <c r="BR50" s="64"/>
      <c r="BS50" s="64"/>
      <c r="BT50" s="64"/>
      <c r="BU50" s="64"/>
      <c r="BV50" s="64"/>
      <c r="BW50" s="64"/>
      <c r="BX50" s="64"/>
      <c r="BY50" s="64"/>
      <c r="BZ50" s="6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3"/>
      <c r="BM51" s="64"/>
      <c r="BN51" s="64"/>
      <c r="BO51" s="64"/>
      <c r="BP51" s="64"/>
      <c r="BQ51" s="64"/>
      <c r="BR51" s="64"/>
      <c r="BS51" s="64"/>
      <c r="BT51" s="64"/>
      <c r="BU51" s="64"/>
      <c r="BV51" s="64"/>
      <c r="BW51" s="64"/>
      <c r="BX51" s="64"/>
      <c r="BY51" s="64"/>
      <c r="BZ51" s="6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3"/>
      <c r="BM52" s="64"/>
      <c r="BN52" s="64"/>
      <c r="BO52" s="64"/>
      <c r="BP52" s="64"/>
      <c r="BQ52" s="64"/>
      <c r="BR52" s="64"/>
      <c r="BS52" s="64"/>
      <c r="BT52" s="64"/>
      <c r="BU52" s="64"/>
      <c r="BV52" s="64"/>
      <c r="BW52" s="64"/>
      <c r="BX52" s="64"/>
      <c r="BY52" s="64"/>
      <c r="BZ52" s="6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3"/>
      <c r="BM53" s="64"/>
      <c r="BN53" s="64"/>
      <c r="BO53" s="64"/>
      <c r="BP53" s="64"/>
      <c r="BQ53" s="64"/>
      <c r="BR53" s="64"/>
      <c r="BS53" s="64"/>
      <c r="BT53" s="64"/>
      <c r="BU53" s="64"/>
      <c r="BV53" s="64"/>
      <c r="BW53" s="64"/>
      <c r="BX53" s="64"/>
      <c r="BY53" s="64"/>
      <c r="BZ53" s="6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3"/>
      <c r="BM54" s="64"/>
      <c r="BN54" s="64"/>
      <c r="BO54" s="64"/>
      <c r="BP54" s="64"/>
      <c r="BQ54" s="64"/>
      <c r="BR54" s="64"/>
      <c r="BS54" s="64"/>
      <c r="BT54" s="64"/>
      <c r="BU54" s="64"/>
      <c r="BV54" s="64"/>
      <c r="BW54" s="64"/>
      <c r="BX54" s="64"/>
      <c r="BY54" s="64"/>
      <c r="BZ54" s="6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3"/>
      <c r="BM55" s="64"/>
      <c r="BN55" s="64"/>
      <c r="BO55" s="64"/>
      <c r="BP55" s="64"/>
      <c r="BQ55" s="64"/>
      <c r="BR55" s="64"/>
      <c r="BS55" s="64"/>
      <c r="BT55" s="64"/>
      <c r="BU55" s="64"/>
      <c r="BV55" s="64"/>
      <c r="BW55" s="64"/>
      <c r="BX55" s="64"/>
      <c r="BY55" s="64"/>
      <c r="BZ55" s="6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63"/>
      <c r="BM56" s="64"/>
      <c r="BN56" s="64"/>
      <c r="BO56" s="64"/>
      <c r="BP56" s="64"/>
      <c r="BQ56" s="64"/>
      <c r="BR56" s="64"/>
      <c r="BS56" s="64"/>
      <c r="BT56" s="64"/>
      <c r="BU56" s="64"/>
      <c r="BV56" s="64"/>
      <c r="BW56" s="64"/>
      <c r="BX56" s="64"/>
      <c r="BY56" s="64"/>
      <c r="BZ56" s="6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63"/>
      <c r="BM57" s="64"/>
      <c r="BN57" s="64"/>
      <c r="BO57" s="64"/>
      <c r="BP57" s="64"/>
      <c r="BQ57" s="64"/>
      <c r="BR57" s="64"/>
      <c r="BS57" s="64"/>
      <c r="BT57" s="64"/>
      <c r="BU57" s="64"/>
      <c r="BV57" s="64"/>
      <c r="BW57" s="64"/>
      <c r="BX57" s="64"/>
      <c r="BY57" s="64"/>
      <c r="BZ57" s="6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63"/>
      <c r="BM58" s="64"/>
      <c r="BN58" s="64"/>
      <c r="BO58" s="64"/>
      <c r="BP58" s="64"/>
      <c r="BQ58" s="64"/>
      <c r="BR58" s="64"/>
      <c r="BS58" s="64"/>
      <c r="BT58" s="64"/>
      <c r="BU58" s="64"/>
      <c r="BV58" s="64"/>
      <c r="BW58" s="64"/>
      <c r="BX58" s="64"/>
      <c r="BY58" s="64"/>
      <c r="BZ58" s="6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63"/>
      <c r="BM59" s="64"/>
      <c r="BN59" s="64"/>
      <c r="BO59" s="64"/>
      <c r="BP59" s="64"/>
      <c r="BQ59" s="64"/>
      <c r="BR59" s="64"/>
      <c r="BS59" s="64"/>
      <c r="BT59" s="64"/>
      <c r="BU59" s="64"/>
      <c r="BV59" s="64"/>
      <c r="BW59" s="64"/>
      <c r="BX59" s="64"/>
      <c r="BY59" s="64"/>
      <c r="BZ59" s="65"/>
    </row>
    <row r="60" spans="1:78" ht="13.5" customHeight="1" x14ac:dyDescent="0.15">
      <c r="A60" s="2"/>
      <c r="B60" s="54" t="s">
        <v>28</v>
      </c>
      <c r="C60" s="55"/>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5"/>
      <c r="AR60" s="55"/>
      <c r="AS60" s="55"/>
      <c r="AT60" s="55"/>
      <c r="AU60" s="55"/>
      <c r="AV60" s="55"/>
      <c r="AW60" s="55"/>
      <c r="AX60" s="55"/>
      <c r="AY60" s="55"/>
      <c r="AZ60" s="55"/>
      <c r="BA60" s="55"/>
      <c r="BB60" s="55"/>
      <c r="BC60" s="55"/>
      <c r="BD60" s="55"/>
      <c r="BE60" s="55"/>
      <c r="BF60" s="55"/>
      <c r="BG60" s="55"/>
      <c r="BH60" s="55"/>
      <c r="BI60" s="55"/>
      <c r="BJ60" s="56"/>
      <c r="BK60" s="2"/>
      <c r="BL60" s="63"/>
      <c r="BM60" s="64"/>
      <c r="BN60" s="64"/>
      <c r="BO60" s="64"/>
      <c r="BP60" s="64"/>
      <c r="BQ60" s="64"/>
      <c r="BR60" s="64"/>
      <c r="BS60" s="64"/>
      <c r="BT60" s="64"/>
      <c r="BU60" s="64"/>
      <c r="BV60" s="64"/>
      <c r="BW60" s="64"/>
      <c r="BX60" s="64"/>
      <c r="BY60" s="64"/>
      <c r="BZ60" s="65"/>
    </row>
    <row r="61" spans="1:78" ht="13.5" customHeight="1" x14ac:dyDescent="0.15">
      <c r="A61" s="2"/>
      <c r="B61" s="54"/>
      <c r="C61" s="55"/>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55"/>
      <c r="AN61" s="55"/>
      <c r="AO61" s="55"/>
      <c r="AP61" s="55"/>
      <c r="AQ61" s="55"/>
      <c r="AR61" s="55"/>
      <c r="AS61" s="55"/>
      <c r="AT61" s="55"/>
      <c r="AU61" s="55"/>
      <c r="AV61" s="55"/>
      <c r="AW61" s="55"/>
      <c r="AX61" s="55"/>
      <c r="AY61" s="55"/>
      <c r="AZ61" s="55"/>
      <c r="BA61" s="55"/>
      <c r="BB61" s="55"/>
      <c r="BC61" s="55"/>
      <c r="BD61" s="55"/>
      <c r="BE61" s="55"/>
      <c r="BF61" s="55"/>
      <c r="BG61" s="55"/>
      <c r="BH61" s="55"/>
      <c r="BI61" s="55"/>
      <c r="BJ61" s="56"/>
      <c r="BK61" s="2"/>
      <c r="BL61" s="63"/>
      <c r="BM61" s="64"/>
      <c r="BN61" s="64"/>
      <c r="BO61" s="64"/>
      <c r="BP61" s="64"/>
      <c r="BQ61" s="64"/>
      <c r="BR61" s="64"/>
      <c r="BS61" s="64"/>
      <c r="BT61" s="64"/>
      <c r="BU61" s="64"/>
      <c r="BV61" s="64"/>
      <c r="BW61" s="64"/>
      <c r="BX61" s="64"/>
      <c r="BY61" s="64"/>
      <c r="BZ61" s="6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3"/>
      <c r="BM62" s="64"/>
      <c r="BN62" s="64"/>
      <c r="BO62" s="64"/>
      <c r="BP62" s="64"/>
      <c r="BQ62" s="64"/>
      <c r="BR62" s="64"/>
      <c r="BS62" s="64"/>
      <c r="BT62" s="64"/>
      <c r="BU62" s="64"/>
      <c r="BV62" s="64"/>
      <c r="BW62" s="64"/>
      <c r="BX62" s="64"/>
      <c r="BY62" s="64"/>
      <c r="BZ62" s="6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6"/>
      <c r="BM63" s="67"/>
      <c r="BN63" s="67"/>
      <c r="BO63" s="67"/>
      <c r="BP63" s="67"/>
      <c r="BQ63" s="67"/>
      <c r="BR63" s="67"/>
      <c r="BS63" s="67"/>
      <c r="BT63" s="67"/>
      <c r="BU63" s="67"/>
      <c r="BV63" s="67"/>
      <c r="BW63" s="67"/>
      <c r="BX63" s="67"/>
      <c r="BY63" s="67"/>
      <c r="BZ63" s="6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7" t="s">
        <v>29</v>
      </c>
      <c r="BM64" s="58"/>
      <c r="BN64" s="58"/>
      <c r="BO64" s="58"/>
      <c r="BP64" s="58"/>
      <c r="BQ64" s="58"/>
      <c r="BR64" s="58"/>
      <c r="BS64" s="58"/>
      <c r="BT64" s="58"/>
      <c r="BU64" s="58"/>
      <c r="BV64" s="58"/>
      <c r="BW64" s="58"/>
      <c r="BX64" s="58"/>
      <c r="BY64" s="58"/>
      <c r="BZ64" s="59"/>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0"/>
      <c r="BM65" s="61"/>
      <c r="BN65" s="61"/>
      <c r="BO65" s="61"/>
      <c r="BP65" s="61"/>
      <c r="BQ65" s="61"/>
      <c r="BR65" s="61"/>
      <c r="BS65" s="61"/>
      <c r="BT65" s="61"/>
      <c r="BU65" s="61"/>
      <c r="BV65" s="61"/>
      <c r="BW65" s="61"/>
      <c r="BX65" s="61"/>
      <c r="BY65" s="61"/>
      <c r="BZ65" s="62"/>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3" t="s">
        <v>118</v>
      </c>
      <c r="BM66" s="64"/>
      <c r="BN66" s="64"/>
      <c r="BO66" s="64"/>
      <c r="BP66" s="64"/>
      <c r="BQ66" s="64"/>
      <c r="BR66" s="64"/>
      <c r="BS66" s="64"/>
      <c r="BT66" s="64"/>
      <c r="BU66" s="64"/>
      <c r="BV66" s="64"/>
      <c r="BW66" s="64"/>
      <c r="BX66" s="64"/>
      <c r="BY66" s="64"/>
      <c r="BZ66" s="6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3"/>
      <c r="BM67" s="64"/>
      <c r="BN67" s="64"/>
      <c r="BO67" s="64"/>
      <c r="BP67" s="64"/>
      <c r="BQ67" s="64"/>
      <c r="BR67" s="64"/>
      <c r="BS67" s="64"/>
      <c r="BT67" s="64"/>
      <c r="BU67" s="64"/>
      <c r="BV67" s="64"/>
      <c r="BW67" s="64"/>
      <c r="BX67" s="64"/>
      <c r="BY67" s="64"/>
      <c r="BZ67" s="6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3"/>
      <c r="BM68" s="64"/>
      <c r="BN68" s="64"/>
      <c r="BO68" s="64"/>
      <c r="BP68" s="64"/>
      <c r="BQ68" s="64"/>
      <c r="BR68" s="64"/>
      <c r="BS68" s="64"/>
      <c r="BT68" s="64"/>
      <c r="BU68" s="64"/>
      <c r="BV68" s="64"/>
      <c r="BW68" s="64"/>
      <c r="BX68" s="64"/>
      <c r="BY68" s="64"/>
      <c r="BZ68" s="6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3"/>
      <c r="BM69" s="64"/>
      <c r="BN69" s="64"/>
      <c r="BO69" s="64"/>
      <c r="BP69" s="64"/>
      <c r="BQ69" s="64"/>
      <c r="BR69" s="64"/>
      <c r="BS69" s="64"/>
      <c r="BT69" s="64"/>
      <c r="BU69" s="64"/>
      <c r="BV69" s="64"/>
      <c r="BW69" s="64"/>
      <c r="BX69" s="64"/>
      <c r="BY69" s="64"/>
      <c r="BZ69" s="6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3"/>
      <c r="BM70" s="64"/>
      <c r="BN70" s="64"/>
      <c r="BO70" s="64"/>
      <c r="BP70" s="64"/>
      <c r="BQ70" s="64"/>
      <c r="BR70" s="64"/>
      <c r="BS70" s="64"/>
      <c r="BT70" s="64"/>
      <c r="BU70" s="64"/>
      <c r="BV70" s="64"/>
      <c r="BW70" s="64"/>
      <c r="BX70" s="64"/>
      <c r="BY70" s="64"/>
      <c r="BZ70" s="6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3"/>
      <c r="BM71" s="64"/>
      <c r="BN71" s="64"/>
      <c r="BO71" s="64"/>
      <c r="BP71" s="64"/>
      <c r="BQ71" s="64"/>
      <c r="BR71" s="64"/>
      <c r="BS71" s="64"/>
      <c r="BT71" s="64"/>
      <c r="BU71" s="64"/>
      <c r="BV71" s="64"/>
      <c r="BW71" s="64"/>
      <c r="BX71" s="64"/>
      <c r="BY71" s="64"/>
      <c r="BZ71" s="6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3"/>
      <c r="BM72" s="64"/>
      <c r="BN72" s="64"/>
      <c r="BO72" s="64"/>
      <c r="BP72" s="64"/>
      <c r="BQ72" s="64"/>
      <c r="BR72" s="64"/>
      <c r="BS72" s="64"/>
      <c r="BT72" s="64"/>
      <c r="BU72" s="64"/>
      <c r="BV72" s="64"/>
      <c r="BW72" s="64"/>
      <c r="BX72" s="64"/>
      <c r="BY72" s="64"/>
      <c r="BZ72" s="6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3"/>
      <c r="BM73" s="64"/>
      <c r="BN73" s="64"/>
      <c r="BO73" s="64"/>
      <c r="BP73" s="64"/>
      <c r="BQ73" s="64"/>
      <c r="BR73" s="64"/>
      <c r="BS73" s="64"/>
      <c r="BT73" s="64"/>
      <c r="BU73" s="64"/>
      <c r="BV73" s="64"/>
      <c r="BW73" s="64"/>
      <c r="BX73" s="64"/>
      <c r="BY73" s="64"/>
      <c r="BZ73" s="6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3"/>
      <c r="BM74" s="64"/>
      <c r="BN74" s="64"/>
      <c r="BO74" s="64"/>
      <c r="BP74" s="64"/>
      <c r="BQ74" s="64"/>
      <c r="BR74" s="64"/>
      <c r="BS74" s="64"/>
      <c r="BT74" s="64"/>
      <c r="BU74" s="64"/>
      <c r="BV74" s="64"/>
      <c r="BW74" s="64"/>
      <c r="BX74" s="64"/>
      <c r="BY74" s="64"/>
      <c r="BZ74" s="6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3"/>
      <c r="BM75" s="64"/>
      <c r="BN75" s="64"/>
      <c r="BO75" s="64"/>
      <c r="BP75" s="64"/>
      <c r="BQ75" s="64"/>
      <c r="BR75" s="64"/>
      <c r="BS75" s="64"/>
      <c r="BT75" s="64"/>
      <c r="BU75" s="64"/>
      <c r="BV75" s="64"/>
      <c r="BW75" s="64"/>
      <c r="BX75" s="64"/>
      <c r="BY75" s="64"/>
      <c r="BZ75" s="6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3"/>
      <c r="BM76" s="64"/>
      <c r="BN76" s="64"/>
      <c r="BO76" s="64"/>
      <c r="BP76" s="64"/>
      <c r="BQ76" s="64"/>
      <c r="BR76" s="64"/>
      <c r="BS76" s="64"/>
      <c r="BT76" s="64"/>
      <c r="BU76" s="64"/>
      <c r="BV76" s="64"/>
      <c r="BW76" s="64"/>
      <c r="BX76" s="64"/>
      <c r="BY76" s="64"/>
      <c r="BZ76" s="6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3"/>
      <c r="BM77" s="64"/>
      <c r="BN77" s="64"/>
      <c r="BO77" s="64"/>
      <c r="BP77" s="64"/>
      <c r="BQ77" s="64"/>
      <c r="BR77" s="64"/>
      <c r="BS77" s="64"/>
      <c r="BT77" s="64"/>
      <c r="BU77" s="64"/>
      <c r="BV77" s="64"/>
      <c r="BW77" s="64"/>
      <c r="BX77" s="64"/>
      <c r="BY77" s="64"/>
      <c r="BZ77" s="6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3"/>
      <c r="BM78" s="64"/>
      <c r="BN78" s="64"/>
      <c r="BO78" s="64"/>
      <c r="BP78" s="64"/>
      <c r="BQ78" s="64"/>
      <c r="BR78" s="64"/>
      <c r="BS78" s="64"/>
      <c r="BT78" s="64"/>
      <c r="BU78" s="64"/>
      <c r="BV78" s="64"/>
      <c r="BW78" s="64"/>
      <c r="BX78" s="64"/>
      <c r="BY78" s="64"/>
      <c r="BZ78" s="6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63"/>
      <c r="BM79" s="64"/>
      <c r="BN79" s="64"/>
      <c r="BO79" s="64"/>
      <c r="BP79" s="64"/>
      <c r="BQ79" s="64"/>
      <c r="BR79" s="64"/>
      <c r="BS79" s="64"/>
      <c r="BT79" s="64"/>
      <c r="BU79" s="64"/>
      <c r="BV79" s="64"/>
      <c r="BW79" s="64"/>
      <c r="BX79" s="64"/>
      <c r="BY79" s="64"/>
      <c r="BZ79" s="6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63"/>
      <c r="BM80" s="64"/>
      <c r="BN80" s="64"/>
      <c r="BO80" s="64"/>
      <c r="BP80" s="64"/>
      <c r="BQ80" s="64"/>
      <c r="BR80" s="64"/>
      <c r="BS80" s="64"/>
      <c r="BT80" s="64"/>
      <c r="BU80" s="64"/>
      <c r="BV80" s="64"/>
      <c r="BW80" s="64"/>
      <c r="BX80" s="64"/>
      <c r="BY80" s="64"/>
      <c r="BZ80" s="6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63"/>
      <c r="BM81" s="64"/>
      <c r="BN81" s="64"/>
      <c r="BO81" s="64"/>
      <c r="BP81" s="64"/>
      <c r="BQ81" s="64"/>
      <c r="BR81" s="64"/>
      <c r="BS81" s="64"/>
      <c r="BT81" s="64"/>
      <c r="BU81" s="64"/>
      <c r="BV81" s="64"/>
      <c r="BW81" s="64"/>
      <c r="BX81" s="64"/>
      <c r="BY81" s="64"/>
      <c r="BZ81" s="6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66"/>
      <c r="BM82" s="67"/>
      <c r="BN82" s="67"/>
      <c r="BO82" s="67"/>
      <c r="BP82" s="67"/>
      <c r="BQ82" s="67"/>
      <c r="BR82" s="67"/>
      <c r="BS82" s="67"/>
      <c r="BT82" s="67"/>
      <c r="BU82" s="67"/>
      <c r="BV82" s="67"/>
      <c r="BW82" s="67"/>
      <c r="BX82" s="67"/>
      <c r="BY82" s="67"/>
      <c r="BZ82" s="68"/>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【682.51】</v>
      </c>
      <c r="I86" s="26" t="str">
        <f>データ!CA6</f>
        <v>【100.34】</v>
      </c>
      <c r="J86" s="26" t="str">
        <f>データ!CL6</f>
        <v>【136.15】</v>
      </c>
      <c r="K86" s="26" t="str">
        <f>データ!CW6</f>
        <v>【59.64】</v>
      </c>
      <c r="L86" s="26" t="str">
        <f>データ!DH6</f>
        <v>【95.35】</v>
      </c>
      <c r="M86" s="26" t="s">
        <v>44</v>
      </c>
      <c r="N86" s="26" t="s">
        <v>44</v>
      </c>
      <c r="O86" s="26" t="str">
        <f>データ!EO6</f>
        <v>【0.22】</v>
      </c>
    </row>
  </sheetData>
  <sheetProtection algorithmName="SHA-512" hashValue="a70+tZjSJ+bBXVOfJqGRsppP4DR9oR9e4N7/oHCOpxVv49F2eWPagiYb54tUvPXz7Mbzh9v+LalxzPlKNk0cSw==" saltValue="UI4W7QD4i5oc5cLLdb5Lwg=="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77" t="s">
        <v>54</v>
      </c>
      <c r="I3" s="78"/>
      <c r="J3" s="78"/>
      <c r="K3" s="78"/>
      <c r="L3" s="78"/>
      <c r="M3" s="78"/>
      <c r="N3" s="78"/>
      <c r="O3" s="78"/>
      <c r="P3" s="78"/>
      <c r="Q3" s="78"/>
      <c r="R3" s="78"/>
      <c r="S3" s="78"/>
      <c r="T3" s="78"/>
      <c r="U3" s="78"/>
      <c r="V3" s="78"/>
      <c r="W3" s="78"/>
      <c r="X3" s="79"/>
      <c r="Y3" s="83" t="s">
        <v>55</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56</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57</v>
      </c>
      <c r="B4" s="30"/>
      <c r="C4" s="30"/>
      <c r="D4" s="30"/>
      <c r="E4" s="30"/>
      <c r="F4" s="30"/>
      <c r="G4" s="30"/>
      <c r="H4" s="80"/>
      <c r="I4" s="81"/>
      <c r="J4" s="81"/>
      <c r="K4" s="81"/>
      <c r="L4" s="81"/>
      <c r="M4" s="81"/>
      <c r="N4" s="81"/>
      <c r="O4" s="81"/>
      <c r="P4" s="81"/>
      <c r="Q4" s="81"/>
      <c r="R4" s="81"/>
      <c r="S4" s="81"/>
      <c r="T4" s="81"/>
      <c r="U4" s="81"/>
      <c r="V4" s="81"/>
      <c r="W4" s="81"/>
      <c r="X4" s="82"/>
      <c r="Y4" s="76" t="s">
        <v>58</v>
      </c>
      <c r="Z4" s="76"/>
      <c r="AA4" s="76"/>
      <c r="AB4" s="76"/>
      <c r="AC4" s="76"/>
      <c r="AD4" s="76"/>
      <c r="AE4" s="76"/>
      <c r="AF4" s="76"/>
      <c r="AG4" s="76"/>
      <c r="AH4" s="76"/>
      <c r="AI4" s="76"/>
      <c r="AJ4" s="76" t="s">
        <v>59</v>
      </c>
      <c r="AK4" s="76"/>
      <c r="AL4" s="76"/>
      <c r="AM4" s="76"/>
      <c r="AN4" s="76"/>
      <c r="AO4" s="76"/>
      <c r="AP4" s="76"/>
      <c r="AQ4" s="76"/>
      <c r="AR4" s="76"/>
      <c r="AS4" s="76"/>
      <c r="AT4" s="76"/>
      <c r="AU4" s="76" t="s">
        <v>60</v>
      </c>
      <c r="AV4" s="76"/>
      <c r="AW4" s="76"/>
      <c r="AX4" s="76"/>
      <c r="AY4" s="76"/>
      <c r="AZ4" s="76"/>
      <c r="BA4" s="76"/>
      <c r="BB4" s="76"/>
      <c r="BC4" s="76"/>
      <c r="BD4" s="76"/>
      <c r="BE4" s="76"/>
      <c r="BF4" s="76" t="s">
        <v>61</v>
      </c>
      <c r="BG4" s="76"/>
      <c r="BH4" s="76"/>
      <c r="BI4" s="76"/>
      <c r="BJ4" s="76"/>
      <c r="BK4" s="76"/>
      <c r="BL4" s="76"/>
      <c r="BM4" s="76"/>
      <c r="BN4" s="76"/>
      <c r="BO4" s="76"/>
      <c r="BP4" s="76"/>
      <c r="BQ4" s="76" t="s">
        <v>62</v>
      </c>
      <c r="BR4" s="76"/>
      <c r="BS4" s="76"/>
      <c r="BT4" s="76"/>
      <c r="BU4" s="76"/>
      <c r="BV4" s="76"/>
      <c r="BW4" s="76"/>
      <c r="BX4" s="76"/>
      <c r="BY4" s="76"/>
      <c r="BZ4" s="76"/>
      <c r="CA4" s="76"/>
      <c r="CB4" s="76" t="s">
        <v>63</v>
      </c>
      <c r="CC4" s="76"/>
      <c r="CD4" s="76"/>
      <c r="CE4" s="76"/>
      <c r="CF4" s="76"/>
      <c r="CG4" s="76"/>
      <c r="CH4" s="76"/>
      <c r="CI4" s="76"/>
      <c r="CJ4" s="76"/>
      <c r="CK4" s="76"/>
      <c r="CL4" s="76"/>
      <c r="CM4" s="76" t="s">
        <v>64</v>
      </c>
      <c r="CN4" s="76"/>
      <c r="CO4" s="76"/>
      <c r="CP4" s="76"/>
      <c r="CQ4" s="76"/>
      <c r="CR4" s="76"/>
      <c r="CS4" s="76"/>
      <c r="CT4" s="76"/>
      <c r="CU4" s="76"/>
      <c r="CV4" s="76"/>
      <c r="CW4" s="76"/>
      <c r="CX4" s="76" t="s">
        <v>65</v>
      </c>
      <c r="CY4" s="76"/>
      <c r="CZ4" s="76"/>
      <c r="DA4" s="76"/>
      <c r="DB4" s="76"/>
      <c r="DC4" s="76"/>
      <c r="DD4" s="76"/>
      <c r="DE4" s="76"/>
      <c r="DF4" s="76"/>
      <c r="DG4" s="76"/>
      <c r="DH4" s="76"/>
      <c r="DI4" s="76" t="s">
        <v>66</v>
      </c>
      <c r="DJ4" s="76"/>
      <c r="DK4" s="76"/>
      <c r="DL4" s="76"/>
      <c r="DM4" s="76"/>
      <c r="DN4" s="76"/>
      <c r="DO4" s="76"/>
      <c r="DP4" s="76"/>
      <c r="DQ4" s="76"/>
      <c r="DR4" s="76"/>
      <c r="DS4" s="76"/>
      <c r="DT4" s="76" t="s">
        <v>67</v>
      </c>
      <c r="DU4" s="76"/>
      <c r="DV4" s="76"/>
      <c r="DW4" s="76"/>
      <c r="DX4" s="76"/>
      <c r="DY4" s="76"/>
      <c r="DZ4" s="76"/>
      <c r="EA4" s="76"/>
      <c r="EB4" s="76"/>
      <c r="EC4" s="76"/>
      <c r="ED4" s="76"/>
      <c r="EE4" s="76" t="s">
        <v>68</v>
      </c>
      <c r="EF4" s="76"/>
      <c r="EG4" s="76"/>
      <c r="EH4" s="76"/>
      <c r="EI4" s="76"/>
      <c r="EJ4" s="76"/>
      <c r="EK4" s="76"/>
      <c r="EL4" s="76"/>
      <c r="EM4" s="76"/>
      <c r="EN4" s="76"/>
      <c r="EO4" s="76"/>
    </row>
    <row r="5" spans="1:145" x14ac:dyDescent="0.15">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15">
      <c r="A6" s="28" t="s">
        <v>97</v>
      </c>
      <c r="B6" s="33">
        <f>B7</f>
        <v>2019</v>
      </c>
      <c r="C6" s="33">
        <f t="shared" ref="C6:X6" si="3">C7</f>
        <v>242080</v>
      </c>
      <c r="D6" s="33">
        <f t="shared" si="3"/>
        <v>47</v>
      </c>
      <c r="E6" s="33">
        <f t="shared" si="3"/>
        <v>17</v>
      </c>
      <c r="F6" s="33">
        <f t="shared" si="3"/>
        <v>1</v>
      </c>
      <c r="G6" s="33">
        <f t="shared" si="3"/>
        <v>0</v>
      </c>
      <c r="H6" s="33" t="str">
        <f t="shared" si="3"/>
        <v>三重県　名張市</v>
      </c>
      <c r="I6" s="33" t="str">
        <f t="shared" si="3"/>
        <v>法非適用</v>
      </c>
      <c r="J6" s="33" t="str">
        <f t="shared" si="3"/>
        <v>下水道事業</v>
      </c>
      <c r="K6" s="33" t="str">
        <f t="shared" si="3"/>
        <v>公共下水道</v>
      </c>
      <c r="L6" s="33" t="str">
        <f t="shared" si="3"/>
        <v>Cc3</v>
      </c>
      <c r="M6" s="33" t="str">
        <f t="shared" si="3"/>
        <v>非設置</v>
      </c>
      <c r="N6" s="34" t="str">
        <f t="shared" si="3"/>
        <v>-</v>
      </c>
      <c r="O6" s="34" t="str">
        <f t="shared" si="3"/>
        <v>該当数値なし</v>
      </c>
      <c r="P6" s="34">
        <f t="shared" si="3"/>
        <v>33.520000000000003</v>
      </c>
      <c r="Q6" s="34">
        <f t="shared" si="3"/>
        <v>79.540000000000006</v>
      </c>
      <c r="R6" s="34">
        <f t="shared" si="3"/>
        <v>3344</v>
      </c>
      <c r="S6" s="34">
        <f t="shared" si="3"/>
        <v>78398</v>
      </c>
      <c r="T6" s="34">
        <f t="shared" si="3"/>
        <v>129.77000000000001</v>
      </c>
      <c r="U6" s="34">
        <f t="shared" si="3"/>
        <v>604.13</v>
      </c>
      <c r="V6" s="34">
        <f t="shared" si="3"/>
        <v>26110</v>
      </c>
      <c r="W6" s="34">
        <f t="shared" si="3"/>
        <v>7.08</v>
      </c>
      <c r="X6" s="34">
        <f t="shared" si="3"/>
        <v>3687.85</v>
      </c>
      <c r="Y6" s="35">
        <f>IF(Y7="",NA(),Y7)</f>
        <v>94.43</v>
      </c>
      <c r="Z6" s="35">
        <f t="shared" ref="Z6:AH6" si="4">IF(Z7="",NA(),Z7)</f>
        <v>91.03</v>
      </c>
      <c r="AA6" s="35">
        <f t="shared" si="4"/>
        <v>90.44</v>
      </c>
      <c r="AB6" s="35">
        <f t="shared" si="4"/>
        <v>90.54</v>
      </c>
      <c r="AC6" s="35">
        <f t="shared" si="4"/>
        <v>92.03</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164.79</v>
      </c>
      <c r="BG6" s="35">
        <f t="shared" ref="BG6:BO6" si="7">IF(BG7="",NA(),BG7)</f>
        <v>449.53</v>
      </c>
      <c r="BH6" s="35">
        <f t="shared" si="7"/>
        <v>240.75</v>
      </c>
      <c r="BI6" s="35">
        <f t="shared" si="7"/>
        <v>335.69</v>
      </c>
      <c r="BJ6" s="35">
        <f t="shared" si="7"/>
        <v>170.65</v>
      </c>
      <c r="BK6" s="35">
        <f t="shared" si="7"/>
        <v>1240.1600000000001</v>
      </c>
      <c r="BL6" s="35">
        <f t="shared" si="7"/>
        <v>1193.49</v>
      </c>
      <c r="BM6" s="35">
        <f t="shared" si="7"/>
        <v>876.19</v>
      </c>
      <c r="BN6" s="35">
        <f t="shared" si="7"/>
        <v>722.53</v>
      </c>
      <c r="BO6" s="35">
        <f t="shared" si="7"/>
        <v>933.3</v>
      </c>
      <c r="BP6" s="34" t="str">
        <f>IF(BP7="","",IF(BP7="-","【-】","【"&amp;SUBSTITUTE(TEXT(BP7,"#,##0.00"),"-","△")&amp;"】"))</f>
        <v>【682.51】</v>
      </c>
      <c r="BQ6" s="35">
        <f>IF(BQ7="",NA(),BQ7)</f>
        <v>92.18</v>
      </c>
      <c r="BR6" s="35">
        <f t="shared" ref="BR6:BZ6" si="8">IF(BR7="",NA(),BR7)</f>
        <v>85.64</v>
      </c>
      <c r="BS6" s="35">
        <f t="shared" si="8"/>
        <v>99.79</v>
      </c>
      <c r="BT6" s="35">
        <f t="shared" si="8"/>
        <v>99.91</v>
      </c>
      <c r="BU6" s="35">
        <f t="shared" si="8"/>
        <v>100</v>
      </c>
      <c r="BV6" s="35">
        <f t="shared" si="8"/>
        <v>60.17</v>
      </c>
      <c r="BW6" s="35">
        <f t="shared" si="8"/>
        <v>65.569999999999993</v>
      </c>
      <c r="BX6" s="35">
        <f t="shared" si="8"/>
        <v>75.7</v>
      </c>
      <c r="BY6" s="35">
        <f t="shared" si="8"/>
        <v>74.61</v>
      </c>
      <c r="BZ6" s="35">
        <f t="shared" si="8"/>
        <v>77.510000000000005</v>
      </c>
      <c r="CA6" s="34" t="str">
        <f>IF(CA7="","",IF(CA7="-","【-】","【"&amp;SUBSTITUTE(TEXT(CA7,"#,##0.00"),"-","△")&amp;"】"))</f>
        <v>【100.34】</v>
      </c>
      <c r="CB6" s="35">
        <f>IF(CB7="",NA(),CB7)</f>
        <v>206.75</v>
      </c>
      <c r="CC6" s="35">
        <f t="shared" ref="CC6:CK6" si="9">IF(CC7="",NA(),CC7)</f>
        <v>222.54</v>
      </c>
      <c r="CD6" s="35">
        <f t="shared" si="9"/>
        <v>191.12</v>
      </c>
      <c r="CE6" s="35">
        <f t="shared" si="9"/>
        <v>190.61</v>
      </c>
      <c r="CF6" s="35">
        <f t="shared" si="9"/>
        <v>174.63</v>
      </c>
      <c r="CG6" s="35">
        <f t="shared" si="9"/>
        <v>281.52999999999997</v>
      </c>
      <c r="CH6" s="35">
        <f t="shared" si="9"/>
        <v>263.04000000000002</v>
      </c>
      <c r="CI6" s="35">
        <f t="shared" si="9"/>
        <v>230.04</v>
      </c>
      <c r="CJ6" s="35">
        <f t="shared" si="9"/>
        <v>233.5</v>
      </c>
      <c r="CK6" s="35">
        <f t="shared" si="9"/>
        <v>221.95</v>
      </c>
      <c r="CL6" s="34" t="str">
        <f>IF(CL7="","",IF(CL7="-","【-】","【"&amp;SUBSTITUTE(TEXT(CL7,"#,##0.00"),"-","△")&amp;"】"))</f>
        <v>【136.15】</v>
      </c>
      <c r="CM6" s="35">
        <f>IF(CM7="",NA(),CM7)</f>
        <v>43.27</v>
      </c>
      <c r="CN6" s="35">
        <f t="shared" ref="CN6:CV6" si="10">IF(CN7="",NA(),CN7)</f>
        <v>47.03</v>
      </c>
      <c r="CO6" s="35">
        <f t="shared" si="10"/>
        <v>49.95</v>
      </c>
      <c r="CP6" s="35">
        <f t="shared" si="10"/>
        <v>52.35</v>
      </c>
      <c r="CQ6" s="35">
        <f t="shared" si="10"/>
        <v>55.29</v>
      </c>
      <c r="CR6" s="35">
        <f t="shared" si="10"/>
        <v>44.89</v>
      </c>
      <c r="CS6" s="35">
        <f t="shared" si="10"/>
        <v>40.75</v>
      </c>
      <c r="CT6" s="35">
        <f t="shared" si="10"/>
        <v>42.4</v>
      </c>
      <c r="CU6" s="35">
        <f t="shared" si="10"/>
        <v>45.44</v>
      </c>
      <c r="CV6" s="35">
        <f t="shared" si="10"/>
        <v>47.28</v>
      </c>
      <c r="CW6" s="34" t="str">
        <f>IF(CW7="","",IF(CW7="-","【-】","【"&amp;SUBSTITUTE(TEXT(CW7,"#,##0.00"),"-","△")&amp;"】"))</f>
        <v>【59.64】</v>
      </c>
      <c r="CX6" s="35">
        <f>IF(CX7="",NA(),CX7)</f>
        <v>97.08</v>
      </c>
      <c r="CY6" s="35">
        <f t="shared" ref="CY6:DG6" si="11">IF(CY7="",NA(),CY7)</f>
        <v>95.75</v>
      </c>
      <c r="CZ6" s="35">
        <f t="shared" si="11"/>
        <v>94.45</v>
      </c>
      <c r="DA6" s="35">
        <f t="shared" si="11"/>
        <v>96.33</v>
      </c>
      <c r="DB6" s="35">
        <f t="shared" si="11"/>
        <v>95.04</v>
      </c>
      <c r="DC6" s="35">
        <f t="shared" si="11"/>
        <v>64.89</v>
      </c>
      <c r="DD6" s="35">
        <f t="shared" si="11"/>
        <v>64.97</v>
      </c>
      <c r="DE6" s="35">
        <f t="shared" si="11"/>
        <v>65.77</v>
      </c>
      <c r="DF6" s="35">
        <f t="shared" si="11"/>
        <v>65.97</v>
      </c>
      <c r="DG6" s="35">
        <f t="shared" si="11"/>
        <v>64.7</v>
      </c>
      <c r="DH6" s="34" t="str">
        <f>IF(DH7="","",IF(DH7="-","【-】","【"&amp;SUBSTITUTE(TEXT(DH7,"#,##0.00"),"-","△")&amp;"】"))</f>
        <v>【95.35】</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5">
        <f>IF(EE7="",NA(),EE7)</f>
        <v>0.16</v>
      </c>
      <c r="EF6" s="35">
        <f t="shared" ref="EF6:EN6" si="14">IF(EF7="",NA(),EF7)</f>
        <v>0.26</v>
      </c>
      <c r="EG6" s="35">
        <f t="shared" si="14"/>
        <v>0.32</v>
      </c>
      <c r="EH6" s="35">
        <f t="shared" si="14"/>
        <v>0.15</v>
      </c>
      <c r="EI6" s="34">
        <f t="shared" si="14"/>
        <v>0</v>
      </c>
      <c r="EJ6" s="35">
        <f t="shared" si="14"/>
        <v>0.33</v>
      </c>
      <c r="EK6" s="35">
        <f t="shared" si="14"/>
        <v>0.21</v>
      </c>
      <c r="EL6" s="35">
        <f t="shared" si="14"/>
        <v>0.15</v>
      </c>
      <c r="EM6" s="35">
        <f t="shared" si="14"/>
        <v>0.25</v>
      </c>
      <c r="EN6" s="35">
        <f t="shared" si="14"/>
        <v>0.18</v>
      </c>
      <c r="EO6" s="34" t="str">
        <f>IF(EO7="","",IF(EO7="-","【-】","【"&amp;SUBSTITUTE(TEXT(EO7,"#,##0.00"),"-","△")&amp;"】"))</f>
        <v>【0.22】</v>
      </c>
    </row>
    <row r="7" spans="1:145" s="36" customFormat="1" x14ac:dyDescent="0.15">
      <c r="A7" s="28"/>
      <c r="B7" s="37">
        <v>2019</v>
      </c>
      <c r="C7" s="37">
        <v>242080</v>
      </c>
      <c r="D7" s="37">
        <v>47</v>
      </c>
      <c r="E7" s="37">
        <v>17</v>
      </c>
      <c r="F7" s="37">
        <v>1</v>
      </c>
      <c r="G7" s="37">
        <v>0</v>
      </c>
      <c r="H7" s="37" t="s">
        <v>98</v>
      </c>
      <c r="I7" s="37" t="s">
        <v>99</v>
      </c>
      <c r="J7" s="37" t="s">
        <v>100</v>
      </c>
      <c r="K7" s="37" t="s">
        <v>101</v>
      </c>
      <c r="L7" s="37" t="s">
        <v>102</v>
      </c>
      <c r="M7" s="37" t="s">
        <v>103</v>
      </c>
      <c r="N7" s="38" t="s">
        <v>104</v>
      </c>
      <c r="O7" s="38" t="s">
        <v>105</v>
      </c>
      <c r="P7" s="38">
        <v>33.520000000000003</v>
      </c>
      <c r="Q7" s="38">
        <v>79.540000000000006</v>
      </c>
      <c r="R7" s="38">
        <v>3344</v>
      </c>
      <c r="S7" s="38">
        <v>78398</v>
      </c>
      <c r="T7" s="38">
        <v>129.77000000000001</v>
      </c>
      <c r="U7" s="38">
        <v>604.13</v>
      </c>
      <c r="V7" s="38">
        <v>26110</v>
      </c>
      <c r="W7" s="38">
        <v>7.08</v>
      </c>
      <c r="X7" s="38">
        <v>3687.85</v>
      </c>
      <c r="Y7" s="38">
        <v>94.43</v>
      </c>
      <c r="Z7" s="38">
        <v>91.03</v>
      </c>
      <c r="AA7" s="38">
        <v>90.44</v>
      </c>
      <c r="AB7" s="38">
        <v>90.54</v>
      </c>
      <c r="AC7" s="38">
        <v>92.03</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164.79</v>
      </c>
      <c r="BG7" s="38">
        <v>449.53</v>
      </c>
      <c r="BH7" s="38">
        <v>240.75</v>
      </c>
      <c r="BI7" s="38">
        <v>335.69</v>
      </c>
      <c r="BJ7" s="38">
        <v>170.65</v>
      </c>
      <c r="BK7" s="38">
        <v>1240.1600000000001</v>
      </c>
      <c r="BL7" s="38">
        <v>1193.49</v>
      </c>
      <c r="BM7" s="38">
        <v>876.19</v>
      </c>
      <c r="BN7" s="38">
        <v>722.53</v>
      </c>
      <c r="BO7" s="38">
        <v>933.3</v>
      </c>
      <c r="BP7" s="38">
        <v>682.51</v>
      </c>
      <c r="BQ7" s="38">
        <v>92.18</v>
      </c>
      <c r="BR7" s="38">
        <v>85.64</v>
      </c>
      <c r="BS7" s="38">
        <v>99.79</v>
      </c>
      <c r="BT7" s="38">
        <v>99.91</v>
      </c>
      <c r="BU7" s="38">
        <v>100</v>
      </c>
      <c r="BV7" s="38">
        <v>60.17</v>
      </c>
      <c r="BW7" s="38">
        <v>65.569999999999993</v>
      </c>
      <c r="BX7" s="38">
        <v>75.7</v>
      </c>
      <c r="BY7" s="38">
        <v>74.61</v>
      </c>
      <c r="BZ7" s="38">
        <v>77.510000000000005</v>
      </c>
      <c r="CA7" s="38">
        <v>100.34</v>
      </c>
      <c r="CB7" s="38">
        <v>206.75</v>
      </c>
      <c r="CC7" s="38">
        <v>222.54</v>
      </c>
      <c r="CD7" s="38">
        <v>191.12</v>
      </c>
      <c r="CE7" s="38">
        <v>190.61</v>
      </c>
      <c r="CF7" s="38">
        <v>174.63</v>
      </c>
      <c r="CG7" s="38">
        <v>281.52999999999997</v>
      </c>
      <c r="CH7" s="38">
        <v>263.04000000000002</v>
      </c>
      <c r="CI7" s="38">
        <v>230.04</v>
      </c>
      <c r="CJ7" s="38">
        <v>233.5</v>
      </c>
      <c r="CK7" s="38">
        <v>221.95</v>
      </c>
      <c r="CL7" s="38">
        <v>136.15</v>
      </c>
      <c r="CM7" s="38">
        <v>43.27</v>
      </c>
      <c r="CN7" s="38">
        <v>47.03</v>
      </c>
      <c r="CO7" s="38">
        <v>49.95</v>
      </c>
      <c r="CP7" s="38">
        <v>52.35</v>
      </c>
      <c r="CQ7" s="38">
        <v>55.29</v>
      </c>
      <c r="CR7" s="38">
        <v>44.89</v>
      </c>
      <c r="CS7" s="38">
        <v>40.75</v>
      </c>
      <c r="CT7" s="38">
        <v>42.4</v>
      </c>
      <c r="CU7" s="38">
        <v>45.44</v>
      </c>
      <c r="CV7" s="38">
        <v>47.28</v>
      </c>
      <c r="CW7" s="38">
        <v>59.64</v>
      </c>
      <c r="CX7" s="38">
        <v>97.08</v>
      </c>
      <c r="CY7" s="38">
        <v>95.75</v>
      </c>
      <c r="CZ7" s="38">
        <v>94.45</v>
      </c>
      <c r="DA7" s="38">
        <v>96.33</v>
      </c>
      <c r="DB7" s="38">
        <v>95.04</v>
      </c>
      <c r="DC7" s="38">
        <v>64.89</v>
      </c>
      <c r="DD7" s="38">
        <v>64.97</v>
      </c>
      <c r="DE7" s="38">
        <v>65.77</v>
      </c>
      <c r="DF7" s="38">
        <v>65.97</v>
      </c>
      <c r="DG7" s="38">
        <v>64.7</v>
      </c>
      <c r="DH7" s="38">
        <v>95.35</v>
      </c>
      <c r="DI7" s="38"/>
      <c r="DJ7" s="38"/>
      <c r="DK7" s="38"/>
      <c r="DL7" s="38"/>
      <c r="DM7" s="38"/>
      <c r="DN7" s="38"/>
      <c r="DO7" s="38"/>
      <c r="DP7" s="38"/>
      <c r="DQ7" s="38"/>
      <c r="DR7" s="38"/>
      <c r="DS7" s="38"/>
      <c r="DT7" s="38"/>
      <c r="DU7" s="38"/>
      <c r="DV7" s="38"/>
      <c r="DW7" s="38"/>
      <c r="DX7" s="38"/>
      <c r="DY7" s="38"/>
      <c r="DZ7" s="38"/>
      <c r="EA7" s="38"/>
      <c r="EB7" s="38"/>
      <c r="EC7" s="38"/>
      <c r="ED7" s="38"/>
      <c r="EE7" s="38">
        <v>0.16</v>
      </c>
      <c r="EF7" s="38">
        <v>0.26</v>
      </c>
      <c r="EG7" s="38">
        <v>0.32</v>
      </c>
      <c r="EH7" s="38">
        <v>0.15</v>
      </c>
      <c r="EI7" s="38">
        <v>0</v>
      </c>
      <c r="EJ7" s="38">
        <v>0.33</v>
      </c>
      <c r="EK7" s="38">
        <v>0.21</v>
      </c>
      <c r="EL7" s="38">
        <v>0.15</v>
      </c>
      <c r="EM7" s="38">
        <v>0.25</v>
      </c>
      <c r="EN7" s="38">
        <v>0.18</v>
      </c>
      <c r="EO7" s="38">
        <v>0.22</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 t="shared" ref="B10:E10" si="15">DATEVALUE($B7+12-B11&amp;"/1/"&amp;B12)</f>
        <v>46388</v>
      </c>
      <c r="C10" s="41">
        <f t="shared" si="15"/>
        <v>46753</v>
      </c>
      <c r="D10" s="41">
        <f t="shared" si="15"/>
        <v>47119</v>
      </c>
      <c r="E10" s="41">
        <f t="shared" si="15"/>
        <v>47484</v>
      </c>
      <c r="F10" s="42">
        <f>DATEVALUE($B7+12-F11&amp;"/1/"&amp;F12)</f>
        <v>47849</v>
      </c>
    </row>
    <row r="11" spans="1:145" x14ac:dyDescent="0.15">
      <c r="B11">
        <v>4</v>
      </c>
      <c r="C11">
        <v>3</v>
      </c>
      <c r="D11">
        <v>2</v>
      </c>
      <c r="E11">
        <v>1</v>
      </c>
      <c r="F11">
        <v>0</v>
      </c>
      <c r="G11" t="s">
        <v>111</v>
      </c>
    </row>
    <row r="12" spans="1:145" x14ac:dyDescent="0.15">
      <c r="B12">
        <v>1</v>
      </c>
      <c r="C12">
        <v>1</v>
      </c>
      <c r="D12">
        <v>1</v>
      </c>
      <c r="E12">
        <v>1</v>
      </c>
      <c r="F12">
        <v>1</v>
      </c>
      <c r="G12" t="s">
        <v>112</v>
      </c>
    </row>
    <row r="13" spans="1:145" x14ac:dyDescent="0.15">
      <c r="B13" t="s">
        <v>113</v>
      </c>
      <c r="C13" t="s">
        <v>113</v>
      </c>
      <c r="D13" t="s">
        <v>113</v>
      </c>
      <c r="E13" t="s">
        <v>113</v>
      </c>
      <c r="F13" t="s">
        <v>114</v>
      </c>
      <c r="G13" t="s">
        <v>115</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Administrator</cp:lastModifiedBy>
  <cp:lastPrinted>2021-02-04T02:56:07Z</cp:lastPrinted>
  <dcterms:created xsi:type="dcterms:W3CDTF">2020-12-04T02:47:29Z</dcterms:created>
  <dcterms:modified xsi:type="dcterms:W3CDTF">2021-02-05T04:05:41Z</dcterms:modified>
  <cp:category/>
</cp:coreProperties>
</file>