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13905\農村整備課\令和2年度\農業集落排水関係\経営比較分析表\"/>
    </mc:Choice>
  </mc:AlternateContent>
  <workbookProtection workbookAlgorithmName="SHA-512" workbookHashValue="NmAgr0rj+Itv+sW/i3HqcSwOdcXGf2E6sjStWV5c6DHayLmGPbhf3xMqMf87EZuZ8qPr/SSeV4wMhOyhx1JmRA==" workbookSaltValue="VTQlm7yAHfXl2lRJStAuf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<sst xmlns="http://schemas.openxmlformats.org/spreadsheetml/2006/main" count="236" uniqueCount="119">
  <si>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</si>
  <si>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</si>
  <si>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</si>
  <si>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</si>
  <si>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</si>
  <si>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</si>
  <si>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</si>
  <si>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</si>
  <si>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</si>
  <si>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</si>
  <si>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</si>
  <si>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</si>
  <si>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</si>
  <si>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</si>
  <si>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</si>
  <si>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</si>
  <si>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</si>
  <si>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</si>
  <si>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</si>
  <si>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</si>
  <si>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</si>
  <si>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</si>
  <si>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</si>
  <si>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</si>
  <si>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</si>
  <si>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</si>
  <si>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</si>
  <si>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</si>
  <si>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</si>
  <si>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</si>
  <si>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</si>
  <si>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</si>
  <si>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</si>
  <si>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</si>
  <si>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</si>
  <si>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</si>
  <si>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</si>
  <si>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</si>
  <si>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</si>
  <si>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</si>
  <si>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</si>
  <si>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</si>
  <si>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</si>
  <si>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</si>
  <si>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</si>
  <si>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</si>
  <si>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</si>
  <si>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</si>
  <si>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</si>
  <si>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</si>
  <si>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</si>
  <si>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</si>
  <si>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</si>
  <si>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</si>
  <si>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</si>
  <si>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</si>
  <si>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</si>
  <si>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</si>
  <si>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</si>
  <si>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</si>
  <si>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</si>
  <si>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</si>
  <si>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</si>
  <si>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</si>
  <si>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</si>
  <si>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</si>
  <si>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</si>
  <si>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</si>
  <si>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</si>
  <si>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</si>
  <si>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</si>
  <si>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</si>
  <si>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</si>
  <si>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</si>
  <si>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</si>
  <si>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</si>
  <si>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</si>
  <si>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</si>
  <si>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</si>
  <si>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</si>
  <si>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</si>
  <si>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</si>
  <si>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</si>
  <si>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</si>
  <si>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</si>
  <si>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</si>
  <si>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</si>
  <si>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</si>
  <si>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</si>
  <si>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</si>
  <si>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</si>
  <si>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</si>
  <si>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</si>
  <si>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</si>
  <si>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</si>
  <si>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</si>
  <si>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</si>
  <si>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</si>
  <si>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</si>
  <si>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</si>
  <si>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</si>
  <si>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</si>
  <si>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</si>
  <si>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</si>
  <si>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</si>
  <si>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</si>
  <si>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</si>
  <si>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</si>
  <si>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</si>
  <si>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</si>
  <si>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</si>
  <si>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</si>
  <si>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</si>
  <si>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</si>
  <si>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</si>
  <si>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</si>
  <si>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①収益的収支比率については、毎年度100％前後を推移しているが、これは、維持管理費や償還金を料金収入だけでなく一般会計からの繰入金で賄っているためである。
④企業債残高対事業規模比率については、0.00％となっているが、これは、償還金のすべてを一般会計からの繰入金で賄っているためである。
⑤経費回収率については、類似団体平均と比較すると低くなっている。計画的な施設の維持管理に努めているが、供用開始より20年以上経過している施設もあることから経費が高くなっている。
⑥汚水処理原価については、類似団体平均と比較すると高くなっている。施設の維持管理にかかる費用が高いことによる。年々増加していることもあり、経費の削減に努める必要がある。
⑦施設利用率については、類似団体平均と比較すると、高くなっている。
⑧水洗化率については、類似団体平均と比較すると高くなっている。</t>
    <phoneticPr fontId="4"/>
  </si>
  <si>
    <t>本市の農業集落排水施設は、平成に入ってから供用開始していることもあり、現時点では、管渠についての更新等は考えていない。</t>
    <phoneticPr fontId="4"/>
  </si>
  <si>
    <t>平成28年度末の「松阪市下水道事業経営戦略」策定に伴い、この計画に沿って事業を進めていくことになる。平成30年度実施であった機能診断は令和元年度に実施した。令和3年度から機能診断を踏まえ適切な維持管理に向けて投資方法を検討していく。</t>
    <rPh sb="50" eb="52">
      <t>ヘイセイ</t>
    </rPh>
    <rPh sb="54" eb="56">
      <t>ネンド</t>
    </rPh>
    <rPh sb="56" eb="58">
      <t>ジッシ</t>
    </rPh>
    <rPh sb="62" eb="64">
      <t>キノウ</t>
    </rPh>
    <rPh sb="64" eb="66">
      <t>シンダン</t>
    </rPh>
    <rPh sb="67" eb="69">
      <t>レイワ</t>
    </rPh>
    <rPh sb="69" eb="70">
      <t>モト</t>
    </rPh>
    <rPh sb="70" eb="72">
      <t>ネンド</t>
    </rPh>
    <rPh sb="73" eb="75">
      <t>ジッシ</t>
    </rPh>
    <rPh sb="78" eb="80">
      <t>レイワ</t>
    </rPh>
    <rPh sb="81" eb="83">
      <t>ネンド</t>
    </rPh>
    <rPh sb="85" eb="87">
      <t>キノウ</t>
    </rPh>
    <rPh sb="87" eb="89">
      <t>シンダン</t>
    </rPh>
    <rPh sb="90" eb="91">
      <t>フ</t>
    </rPh>
    <rPh sb="93" eb="95">
      <t>テキセツ</t>
    </rPh>
    <rPh sb="96" eb="98">
      <t>イジ</t>
    </rPh>
    <rPh sb="98" eb="100">
      <t>カンリ</t>
    </rPh>
    <rPh sb="101" eb="102">
      <t>ム</t>
    </rPh>
    <rPh sb="104" eb="106">
      <t>トウシ</t>
    </rPh>
    <rPh sb="106" eb="108">
      <t>ホウホウ</t>
    </rPh>
    <rPh sb="109" eb="111">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</si>
</sst>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4C-409C-94F6-21758DB38D6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284C-409C-94F6-21758DB38D6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69.06</c:v>
                </c:pt>
                <c:pt idx="1">
                  <c:v>63.45</c:v>
                </c:pt>
                <c:pt idx="2">
                  <c:v>60.31</c:v>
                </c:pt>
                <c:pt idx="3">
                  <c:v>58.74</c:v>
                </c:pt>
                <c:pt idx="4">
                  <c:v>64.569999999999993</c:v>
                </c:pt>
              </c:numCache>
            </c:numRef>
          </c:val>
          <c:extLst>
            <c:ext xmlns:c16="http://schemas.microsoft.com/office/drawing/2014/chart" uri="{C3380CC4-5D6E-409C-BE32-E72D297353CC}">
              <c16:uniqueId val="{00000000-CECA-4A15-8AFF-73D1A38D715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CECA-4A15-8AFF-73D1A38D715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98.91</c:v>
                </c:pt>
                <c:pt idx="1">
                  <c:v>96.63</c:v>
                </c:pt>
                <c:pt idx="2">
                  <c:v>96.3</c:v>
                </c:pt>
                <c:pt idx="3">
                  <c:v>98.4</c:v>
                </c:pt>
                <c:pt idx="4">
                  <c:v>98.56</c:v>
                </c:pt>
              </c:numCache>
            </c:numRef>
          </c:val>
          <c:extLst>
            <c:ext xmlns:c16="http://schemas.microsoft.com/office/drawing/2014/chart" uri="{C3380CC4-5D6E-409C-BE32-E72D297353CC}">
              <c16:uniqueId val="{00000000-9D60-49D2-8A53-7D5B28C5678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9D60-49D2-8A53-7D5B28C5678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99.94</c:v>
                </c:pt>
                <c:pt idx="1">
                  <c:v>99.93</c:v>
                </c:pt>
                <c:pt idx="2">
                  <c:v>98.99</c:v>
                </c:pt>
                <c:pt idx="3">
                  <c:v>100.41</c:v>
                </c:pt>
                <c:pt idx="4">
                  <c:v>99.58</c:v>
                </c:pt>
              </c:numCache>
            </c:numRef>
          </c:val>
          <c:extLst>
            <c:ext xmlns:c16="http://schemas.microsoft.com/office/drawing/2014/chart" uri="{C3380CC4-5D6E-409C-BE32-E72D297353CC}">
              <c16:uniqueId val="{00000000-F248-4021-86E0-ECAEE6918F6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48-4021-86E0-ECAEE6918F6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6EF-41C5-A0EB-545A2B9A057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EF-41C5-A0EB-545A2B9A057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62-4FD3-89B6-FCC296497A0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62-4FD3-89B6-FCC296497A0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AA-4161-A48E-B98B9F2569D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AA-4161-A48E-B98B9F2569D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C40-40D3-ABBB-0D06D0A0A69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40-40D3-ABBB-0D06D0A0A69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6E-4C48-ABDB-F6A7964E76D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6A6E-4C48-ABDB-F6A7964E76D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42.85</c:v>
                </c:pt>
                <c:pt idx="1">
                  <c:v>42.98</c:v>
                </c:pt>
                <c:pt idx="2">
                  <c:v>39.51</c:v>
                </c:pt>
                <c:pt idx="3">
                  <c:v>39.89</c:v>
                </c:pt>
                <c:pt idx="4">
                  <c:v>33.64</c:v>
                </c:pt>
              </c:numCache>
            </c:numRef>
          </c:val>
          <c:extLst>
            <c:ext xmlns:c16="http://schemas.microsoft.com/office/drawing/2014/chart" uri="{C3380CC4-5D6E-409C-BE32-E72D297353CC}">
              <c16:uniqueId val="{00000000-DACA-42EC-BCC2-9A388ADAF87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DACA-42EC-BCC2-9A388ADAF87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354.63</c:v>
                </c:pt>
                <c:pt idx="1">
                  <c:v>379.08</c:v>
                </c:pt>
                <c:pt idx="2">
                  <c:v>435.01</c:v>
                </c:pt>
                <c:pt idx="3">
                  <c:v>440.19</c:v>
                </c:pt>
                <c:pt idx="4">
                  <c:v>475.46</c:v>
                </c:pt>
              </c:numCache>
            </c:numRef>
          </c:val>
          <c:extLst>
            <c:ext xmlns:c16="http://schemas.microsoft.com/office/drawing/2014/chart" uri="{C3380CC4-5D6E-409C-BE32-E72D297353CC}">
              <c16:uniqueId val="{00000000-0893-45F3-B828-FD83F5CA93A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0893-45F3-B828-FD83F5CA93A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松阪市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163477</v>
      </c>
      <c r="AM8" s="51"/>
      <c r="AN8" s="51"/>
      <c r="AO8" s="51"/>
      <c r="AP8" s="51"/>
      <c r="AQ8" s="51"/>
      <c r="AR8" s="51"/>
      <c r="AS8" s="51"/>
      <c r="AT8" s="46">
        <f>データ!T6</f>
        <v>623.58000000000004</v>
      </c>
      <c r="AU8" s="46"/>
      <c r="AV8" s="46"/>
      <c r="AW8" s="46"/>
      <c r="AX8" s="46"/>
      <c r="AY8" s="46"/>
      <c r="AZ8" s="46"/>
      <c r="BA8" s="46"/>
      <c r="BB8" s="46">
        <f>データ!U6</f>
        <v>262.16000000000003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0.6</v>
      </c>
      <c r="Q10" s="46"/>
      <c r="R10" s="46"/>
      <c r="S10" s="46"/>
      <c r="T10" s="46"/>
      <c r="U10" s="46"/>
      <c r="V10" s="46"/>
      <c r="W10" s="46">
        <f>データ!Q6</f>
        <v>100</v>
      </c>
      <c r="X10" s="46"/>
      <c r="Y10" s="46"/>
      <c r="Z10" s="46"/>
      <c r="AA10" s="46"/>
      <c r="AB10" s="46"/>
      <c r="AC10" s="46"/>
      <c r="AD10" s="51">
        <f>データ!R6</f>
        <v>4950</v>
      </c>
      <c r="AE10" s="51"/>
      <c r="AF10" s="51"/>
      <c r="AG10" s="51"/>
      <c r="AH10" s="51"/>
      <c r="AI10" s="51"/>
      <c r="AJ10" s="51"/>
      <c r="AK10" s="2"/>
      <c r="AL10" s="51">
        <f>データ!V6</f>
        <v>975</v>
      </c>
      <c r="AM10" s="51"/>
      <c r="AN10" s="51"/>
      <c r="AO10" s="51"/>
      <c r="AP10" s="51"/>
      <c r="AQ10" s="51"/>
      <c r="AR10" s="51"/>
      <c r="AS10" s="51"/>
      <c r="AT10" s="46">
        <f>データ!W6</f>
        <v>0.5</v>
      </c>
      <c r="AU10" s="46"/>
      <c r="AV10" s="46"/>
      <c r="AW10" s="46"/>
      <c r="AX10" s="46"/>
      <c r="AY10" s="46"/>
      <c r="AZ10" s="46"/>
      <c r="BA10" s="46"/>
      <c r="BB10" s="46">
        <f>データ!X6</f>
        <v>1950</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sPz3poa4i3By+i5sDb9nQ3zYi3EydRhl6eZrAqkOVhjYjIJRT4Aa+jckmux3GGHQ/XNIzKeUKaWoc33Sse1c9w==" saltValue="g8T1/j7lFy+YTH7QNtv9z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242047</v>
      </c>
      <c r="D6" s="33">
        <f t="shared" si="3"/>
        <v>47</v>
      </c>
      <c r="E6" s="33">
        <f t="shared" si="3"/>
        <v>17</v>
      </c>
      <c r="F6" s="33">
        <f t="shared" si="3"/>
        <v>5</v>
      </c>
      <c r="G6" s="33">
        <f t="shared" si="3"/>
        <v>0</v>
      </c>
      <c r="H6" s="33" t="str">
        <f t="shared" si="3"/>
        <v>三重県　松阪市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0.6</v>
      </c>
      <c r="Q6" s="34">
        <f t="shared" si="3"/>
        <v>100</v>
      </c>
      <c r="R6" s="34">
        <f t="shared" si="3"/>
        <v>4950</v>
      </c>
      <c r="S6" s="34">
        <f t="shared" si="3"/>
        <v>163477</v>
      </c>
      <c r="T6" s="34">
        <f t="shared" si="3"/>
        <v>623.58000000000004</v>
      </c>
      <c r="U6" s="34">
        <f t="shared" si="3"/>
        <v>262.16000000000003</v>
      </c>
      <c r="V6" s="34">
        <f t="shared" si="3"/>
        <v>975</v>
      </c>
      <c r="W6" s="34">
        <f t="shared" si="3"/>
        <v>0.5</v>
      </c>
      <c r="X6" s="34">
        <f t="shared" si="3"/>
        <v>1950</v>
      </c>
      <c r="Y6" s="35">
        <f>IF(Y7="",NA(),Y7)</f>
        <v>99.94</v>
      </c>
      <c r="Z6" s="35">
        <f t="shared" ref="Z6:AH6" si="4">IF(Z7="",NA(),Z7)</f>
        <v>99.93</v>
      </c>
      <c r="AA6" s="35">
        <f t="shared" si="4"/>
        <v>98.99</v>
      </c>
      <c r="AB6" s="35">
        <f t="shared" si="4"/>
        <v>100.41</v>
      </c>
      <c r="AC6" s="35">
        <f t="shared" si="4"/>
        <v>99.58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42.85</v>
      </c>
      <c r="BR6" s="35">
        <f t="shared" ref="BR6:BZ6" si="8">IF(BR7="",NA(),BR7)</f>
        <v>42.98</v>
      </c>
      <c r="BS6" s="35">
        <f t="shared" si="8"/>
        <v>39.51</v>
      </c>
      <c r="BT6" s="35">
        <f t="shared" si="8"/>
        <v>39.89</v>
      </c>
      <c r="BU6" s="35">
        <f t="shared" si="8"/>
        <v>33.64</v>
      </c>
      <c r="BV6" s="35">
        <f t="shared" si="8"/>
        <v>52.19</v>
      </c>
      <c r="BW6" s="35">
        <f t="shared" si="8"/>
        <v>55.32</v>
      </c>
      <c r="BX6" s="35">
        <f t="shared" si="8"/>
        <v>59.8</v>
      </c>
      <c r="BY6" s="35">
        <f t="shared" si="8"/>
        <v>57.77</v>
      </c>
      <c r="BZ6" s="35">
        <f t="shared" si="8"/>
        <v>57.31</v>
      </c>
      <c r="CA6" s="34" t="str">
        <f>IF(CA7="","",IF(CA7="-","【-】","【"&amp;SUBSTITUTE(TEXT(CA7,"#,##0.00"),"-","△")&amp;"】"))</f>
        <v>【59.59】</v>
      </c>
      <c r="CB6" s="35">
        <f>IF(CB7="",NA(),CB7)</f>
        <v>354.63</v>
      </c>
      <c r="CC6" s="35">
        <f t="shared" ref="CC6:CK6" si="9">IF(CC7="",NA(),CC7)</f>
        <v>379.08</v>
      </c>
      <c r="CD6" s="35">
        <f t="shared" si="9"/>
        <v>435.01</v>
      </c>
      <c r="CE6" s="35">
        <f t="shared" si="9"/>
        <v>440.19</v>
      </c>
      <c r="CF6" s="35">
        <f t="shared" si="9"/>
        <v>475.46</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69.06</v>
      </c>
      <c r="CN6" s="35">
        <f t="shared" ref="CN6:CV6" si="10">IF(CN7="",NA(),CN7)</f>
        <v>63.45</v>
      </c>
      <c r="CO6" s="35">
        <f t="shared" si="10"/>
        <v>60.31</v>
      </c>
      <c r="CP6" s="35">
        <f t="shared" si="10"/>
        <v>58.74</v>
      </c>
      <c r="CQ6" s="35">
        <f t="shared" si="10"/>
        <v>64.569999999999993</v>
      </c>
      <c r="CR6" s="35">
        <f t="shared" si="10"/>
        <v>52.31</v>
      </c>
      <c r="CS6" s="35">
        <f t="shared" si="10"/>
        <v>60.65</v>
      </c>
      <c r="CT6" s="35">
        <f t="shared" si="10"/>
        <v>51.75</v>
      </c>
      <c r="CU6" s="35">
        <f t="shared" si="10"/>
        <v>50.68</v>
      </c>
      <c r="CV6" s="35">
        <f t="shared" si="10"/>
        <v>50.14</v>
      </c>
      <c r="CW6" s="34" t="str">
        <f>IF(CW7="","",IF(CW7="-","【-】","【"&amp;SUBSTITUTE(TEXT(CW7,"#,##0.00"),"-","△")&amp;"】"))</f>
        <v>【51.30】</v>
      </c>
      <c r="CX6" s="35">
        <f>IF(CX7="",NA(),CX7)</f>
        <v>98.91</v>
      </c>
      <c r="CY6" s="35">
        <f t="shared" ref="CY6:DG6" si="11">IF(CY7="",NA(),CY7)</f>
        <v>96.63</v>
      </c>
      <c r="CZ6" s="35">
        <f t="shared" si="11"/>
        <v>96.3</v>
      </c>
      <c r="DA6" s="35">
        <f t="shared" si="11"/>
        <v>98.4</v>
      </c>
      <c r="DB6" s="35">
        <f t="shared" si="11"/>
        <v>98.56</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242047</v>
      </c>
      <c r="D7" s="37">
        <v>47</v>
      </c>
      <c r="E7" s="37">
        <v>17</v>
      </c>
      <c r="F7" s="37">
        <v>5</v>
      </c>
      <c r="G7" s="37">
        <v>0</v>
      </c>
      <c r="H7" s="37" t="s">
        <v>98</v>
      </c>
      <c r="I7" s="37" t="s">
        <v>99</v>
      </c>
      <c r="J7" s="37" t="s">
        <v>100</v>
      </c>
      <c r="K7" s="37" t="s">
        <v>101</v>
      </c>
      <c r="L7" s="37" t="s">
        <v>102</v>
      </c>
      <c r="M7" s="37" t="s">
        <v>103</v>
      </c>
      <c r="N7" s="38" t="s">
        <v>104</v>
      </c>
      <c r="O7" s="38" t="s">
        <v>105</v>
      </c>
      <c r="P7" s="38">
        <v>0.6</v>
      </c>
      <c r="Q7" s="38">
        <v>100</v>
      </c>
      <c r="R7" s="38">
        <v>4950</v>
      </c>
      <c r="S7" s="38">
        <v>163477</v>
      </c>
      <c r="T7" s="38">
        <v>623.58000000000004</v>
      </c>
      <c r="U7" s="38">
        <v>262.16000000000003</v>
      </c>
      <c r="V7" s="38">
        <v>975</v>
      </c>
      <c r="W7" s="38">
        <v>0.5</v>
      </c>
      <c r="X7" s="38">
        <v>1950</v>
      </c>
      <c r="Y7" s="38">
        <v>99.94</v>
      </c>
      <c r="Z7" s="38">
        <v>99.93</v>
      </c>
      <c r="AA7" s="38">
        <v>98.99</v>
      </c>
      <c r="AB7" s="38">
        <v>100.41</v>
      </c>
      <c r="AC7" s="38">
        <v>99.58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1081.8</v>
      </c>
      <c r="BL7" s="38">
        <v>974.93</v>
      </c>
      <c r="BM7" s="38">
        <v>855.8</v>
      </c>
      <c r="BN7" s="38">
        <v>789.46</v>
      </c>
      <c r="BO7" s="38">
        <v>826.83</v>
      </c>
      <c r="BP7" s="38">
        <v>765.47</v>
      </c>
      <c r="BQ7" s="38">
        <v>42.85</v>
      </c>
      <c r="BR7" s="38">
        <v>42.98</v>
      </c>
      <c r="BS7" s="38">
        <v>39.51</v>
      </c>
      <c r="BT7" s="38">
        <v>39.89</v>
      </c>
      <c r="BU7" s="38">
        <v>33.64</v>
      </c>
      <c r="BV7" s="38">
        <v>52.19</v>
      </c>
      <c r="BW7" s="38">
        <v>55.32</v>
      </c>
      <c r="BX7" s="38">
        <v>59.8</v>
      </c>
      <c r="BY7" s="38">
        <v>57.77</v>
      </c>
      <c r="BZ7" s="38">
        <v>57.31</v>
      </c>
      <c r="CA7" s="38">
        <v>59.59</v>
      </c>
      <c r="CB7" s="38">
        <v>354.63</v>
      </c>
      <c r="CC7" s="38">
        <v>379.08</v>
      </c>
      <c r="CD7" s="38">
        <v>435.01</v>
      </c>
      <c r="CE7" s="38">
        <v>440.19</v>
      </c>
      <c r="CF7" s="38">
        <v>475.46</v>
      </c>
      <c r="CG7" s="38">
        <v>296.14</v>
      </c>
      <c r="CH7" s="38">
        <v>283.17</v>
      </c>
      <c r="CI7" s="38">
        <v>263.76</v>
      </c>
      <c r="CJ7" s="38">
        <v>274.35000000000002</v>
      </c>
      <c r="CK7" s="38">
        <v>273.52</v>
      </c>
      <c r="CL7" s="38">
        <v>257.86</v>
      </c>
      <c r="CM7" s="38">
        <v>69.06</v>
      </c>
      <c r="CN7" s="38">
        <v>63.45</v>
      </c>
      <c r="CO7" s="38">
        <v>60.31</v>
      </c>
      <c r="CP7" s="38">
        <v>58.74</v>
      </c>
      <c r="CQ7" s="38">
        <v>64.569999999999993</v>
      </c>
      <c r="CR7" s="38">
        <v>52.31</v>
      </c>
      <c r="CS7" s="38">
        <v>60.65</v>
      </c>
      <c r="CT7" s="38">
        <v>51.75</v>
      </c>
      <c r="CU7" s="38">
        <v>50.68</v>
      </c>
      <c r="CV7" s="38">
        <v>50.14</v>
      </c>
      <c r="CW7" s="38">
        <v>51.3</v>
      </c>
      <c r="CX7" s="38">
        <v>98.91</v>
      </c>
      <c r="CY7" s="38">
        <v>96.63</v>
      </c>
      <c r="CZ7" s="38">
        <v>96.3</v>
      </c>
      <c r="DA7" s="38">
        <v>98.4</v>
      </c>
      <c r="DB7" s="38">
        <v>98.56</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dcterms:created xsi:type="dcterms:W3CDTF">2020-12-04T03:05:36Z</dcterms:created>
  <dcterms:modified xsi:type="dcterms:W3CDTF">2021-01-13T06:58:26Z</dcterms:modified>
  <cp:category/>
</cp:coreProperties>
</file>