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産業連関表\01産業連関作表\2015連関表\08_分析シート\"/>
    </mc:Choice>
  </mc:AlternateContent>
  <bookViews>
    <workbookView xWindow="0" yWindow="0" windowWidth="20490" windowHeight="7440" tabRatio="792"/>
  </bookViews>
  <sheets>
    <sheet name="使い方" sheetId="4" r:id="rId1"/>
    <sheet name="入力" sheetId="17" r:id="rId2"/>
    <sheet name="結果" sheetId="5" r:id="rId3"/>
    <sheet name="雇用" sheetId="6" r:id="rId4"/>
    <sheet name="税" sheetId="7" r:id="rId5"/>
    <sheet name="G1" sheetId="8" r:id="rId6"/>
    <sheet name="G2" sheetId="9" r:id="rId7"/>
    <sheet name="G3" sheetId="10" r:id="rId8"/>
    <sheet name="G4" sheetId="11" r:id="rId9"/>
    <sheet name="G5" sheetId="12" r:id="rId10"/>
    <sheet name="体系図" sheetId="13" r:id="rId11"/>
    <sheet name="効果内訳" sheetId="19" r:id="rId12"/>
    <sheet name="１次効果" sheetId="14" r:id="rId13"/>
    <sheet name="２次効果" sheetId="15" r:id="rId14"/>
    <sheet name="係数" sheetId="16" r:id="rId15"/>
    <sheet name="マージン率" sheetId="18" r:id="rId16"/>
  </sheets>
  <definedNames>
    <definedName name="_xlnm.Print_Area" localSheetId="12">'１次効果'!$A$1:$AQ$265</definedName>
    <definedName name="_xlnm.Print_Area" localSheetId="2">結果!$B$1:$AQ$39</definedName>
    <definedName name="_xlnm.Print_Area" localSheetId="3">雇用!$B$1:$AP$26</definedName>
    <definedName name="_xlnm.Print_Area" localSheetId="10">体系図!$B$1:$Y$192</definedName>
    <definedName name="_xlnm.Print_Titles" localSheetId="12">'１次効果'!$B:$C</definedName>
    <definedName name="_xlnm.Print_Titles" localSheetId="13">'２次効果'!$B:$C</definedName>
    <definedName name="_xlnm.Print_Titles" localSheetId="14">係数!$B:$C</definedName>
    <definedName name="_xlnm.Print_Titles" localSheetId="2">結果!$C:$C</definedName>
    <definedName name="_xlnm.Print_Titles" localSheetId="3">雇用!$B:$B</definedName>
  </definedNames>
  <calcPr calcId="162913"/>
</workbook>
</file>

<file path=xl/calcChain.xml><?xml version="1.0" encoding="utf-8"?>
<calcChain xmlns="http://schemas.openxmlformats.org/spreadsheetml/2006/main">
  <c r="D16" i="6" l="1"/>
  <c r="E16" i="6"/>
  <c r="F16" i="6"/>
  <c r="G16" i="6"/>
  <c r="H16" i="6"/>
  <c r="I16" i="6"/>
  <c r="J16" i="6"/>
  <c r="K16" i="6"/>
  <c r="L16" i="6"/>
  <c r="M16" i="6"/>
  <c r="N16" i="6"/>
  <c r="O16" i="6"/>
  <c r="P16" i="6"/>
  <c r="Q16" i="6"/>
  <c r="R16" i="6"/>
  <c r="S16" i="6"/>
  <c r="T16" i="6"/>
  <c r="U16" i="6"/>
  <c r="V16" i="6"/>
  <c r="W16" i="6"/>
  <c r="X16" i="6"/>
  <c r="Y16" i="6"/>
  <c r="Z16" i="6"/>
  <c r="AA16" i="6"/>
  <c r="AB16" i="6"/>
  <c r="AC16" i="6"/>
  <c r="AD16" i="6"/>
  <c r="AE16" i="6"/>
  <c r="AF16" i="6"/>
  <c r="AG16" i="6"/>
  <c r="AH16" i="6"/>
  <c r="AI16" i="6"/>
  <c r="AJ16" i="6"/>
  <c r="AK16" i="6"/>
  <c r="AL16" i="6"/>
  <c r="AM16" i="6"/>
  <c r="AN16" i="6"/>
  <c r="AO16" i="6"/>
  <c r="C16" i="6"/>
  <c r="N176" i="15"/>
  <c r="N175" i="15"/>
  <c r="N174" i="15"/>
  <c r="N173" i="15"/>
  <c r="N172" i="15"/>
  <c r="N171" i="15"/>
  <c r="N170" i="15"/>
  <c r="N169" i="15"/>
  <c r="N168" i="15"/>
  <c r="N167" i="15"/>
  <c r="N166" i="15"/>
  <c r="N165" i="15"/>
  <c r="N164" i="15"/>
  <c r="N163" i="15"/>
  <c r="N162" i="15"/>
  <c r="N161" i="15"/>
  <c r="N160" i="15"/>
  <c r="N159" i="15"/>
  <c r="N158" i="15"/>
  <c r="N157" i="15"/>
  <c r="N156" i="15"/>
  <c r="N155" i="15"/>
  <c r="N154" i="15"/>
  <c r="N153" i="15"/>
  <c r="N152" i="15"/>
  <c r="N151" i="15"/>
  <c r="N150" i="15"/>
  <c r="N149" i="15"/>
  <c r="N148" i="15"/>
  <c r="N147" i="15"/>
  <c r="N146" i="15"/>
  <c r="N145" i="15"/>
  <c r="N144" i="15"/>
  <c r="N143" i="15"/>
  <c r="N142" i="15"/>
  <c r="N141" i="15"/>
  <c r="N140" i="15"/>
  <c r="N139" i="15"/>
  <c r="N138" i="15"/>
  <c r="J176" i="15"/>
  <c r="J175" i="15"/>
  <c r="J174" i="15"/>
  <c r="J173" i="15"/>
  <c r="J172" i="15"/>
  <c r="J171" i="15"/>
  <c r="J170" i="15"/>
  <c r="J169" i="15"/>
  <c r="J168" i="15"/>
  <c r="J167" i="15"/>
  <c r="J166" i="15"/>
  <c r="J165" i="15"/>
  <c r="J164" i="15"/>
  <c r="J163" i="15"/>
  <c r="J162" i="15"/>
  <c r="J161" i="15"/>
  <c r="J160" i="15"/>
  <c r="J159" i="15"/>
  <c r="J158" i="15"/>
  <c r="J157" i="15"/>
  <c r="J156" i="15"/>
  <c r="J155" i="15"/>
  <c r="J154" i="15"/>
  <c r="J153" i="15"/>
  <c r="J152" i="15"/>
  <c r="J151" i="15"/>
  <c r="J150" i="15"/>
  <c r="J149" i="15"/>
  <c r="J148" i="15"/>
  <c r="J147" i="15"/>
  <c r="J146" i="15"/>
  <c r="J145" i="15"/>
  <c r="J144" i="15"/>
  <c r="J143" i="15"/>
  <c r="J142" i="15"/>
  <c r="J141" i="15"/>
  <c r="J140" i="15"/>
  <c r="J139" i="15"/>
  <c r="J13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H87" i="15"/>
  <c r="H86" i="15"/>
  <c r="H85" i="15"/>
  <c r="H84" i="15"/>
  <c r="H83" i="15"/>
  <c r="H82" i="15"/>
  <c r="H81" i="15"/>
  <c r="H80" i="15"/>
  <c r="H79" i="15"/>
  <c r="H78" i="15"/>
  <c r="H77" i="15"/>
  <c r="H76" i="15"/>
  <c r="H75" i="15"/>
  <c r="H74" i="15"/>
  <c r="H73" i="15"/>
  <c r="H72" i="15"/>
  <c r="H71" i="15"/>
  <c r="H70" i="15"/>
  <c r="H69" i="15"/>
  <c r="H68" i="15"/>
  <c r="H67" i="15"/>
  <c r="H66" i="15"/>
  <c r="H65" i="15"/>
  <c r="H64" i="15"/>
  <c r="H63" i="15"/>
  <c r="H62" i="15"/>
  <c r="H61" i="15"/>
  <c r="H60" i="15"/>
  <c r="H59" i="15"/>
  <c r="H58" i="15"/>
  <c r="H57" i="15"/>
  <c r="H56" i="15"/>
  <c r="H55" i="15"/>
  <c r="H54" i="15"/>
  <c r="H53" i="15"/>
  <c r="H52" i="15"/>
  <c r="H51" i="15"/>
  <c r="H50" i="15"/>
  <c r="H49" i="15"/>
  <c r="I264" i="14"/>
  <c r="I263" i="14"/>
  <c r="I262" i="14"/>
  <c r="I261" i="14"/>
  <c r="I260" i="14"/>
  <c r="I259" i="14"/>
  <c r="I258" i="14"/>
  <c r="I257" i="14"/>
  <c r="I256" i="14"/>
  <c r="I255" i="14"/>
  <c r="I254" i="14"/>
  <c r="I253" i="14"/>
  <c r="I252" i="14"/>
  <c r="I251" i="14"/>
  <c r="I250" i="14"/>
  <c r="I249" i="14"/>
  <c r="I248" i="14"/>
  <c r="I247" i="14"/>
  <c r="I246" i="14"/>
  <c r="I245" i="14"/>
  <c r="I244" i="14"/>
  <c r="I243" i="14"/>
  <c r="I242" i="14"/>
  <c r="I241" i="14"/>
  <c r="I240" i="14"/>
  <c r="I239" i="14"/>
  <c r="I238" i="14"/>
  <c r="I237" i="14"/>
  <c r="I236" i="14"/>
  <c r="I235" i="14"/>
  <c r="I234" i="14"/>
  <c r="I233" i="14"/>
  <c r="I232" i="14"/>
  <c r="I231" i="14"/>
  <c r="I230" i="14"/>
  <c r="I229" i="14"/>
  <c r="I228" i="14"/>
  <c r="I227" i="14"/>
  <c r="I226" i="14"/>
  <c r="M264" i="14"/>
  <c r="M263" i="14"/>
  <c r="M262" i="14"/>
  <c r="M261" i="14"/>
  <c r="M260" i="14"/>
  <c r="M259" i="14"/>
  <c r="M258" i="14"/>
  <c r="M257" i="14"/>
  <c r="M256" i="14"/>
  <c r="M255" i="14"/>
  <c r="M254" i="14"/>
  <c r="M253" i="14"/>
  <c r="M252" i="14"/>
  <c r="M251" i="14"/>
  <c r="M250" i="14"/>
  <c r="M249" i="14"/>
  <c r="M248" i="14"/>
  <c r="M247" i="14"/>
  <c r="M246" i="14"/>
  <c r="M245" i="14"/>
  <c r="M244" i="14"/>
  <c r="M243" i="14"/>
  <c r="M242" i="14"/>
  <c r="M241" i="14"/>
  <c r="M240" i="14"/>
  <c r="M239" i="14"/>
  <c r="M238" i="14"/>
  <c r="M237" i="14"/>
  <c r="M236" i="14"/>
  <c r="M235" i="14"/>
  <c r="M234" i="14"/>
  <c r="M233" i="14"/>
  <c r="M232" i="14"/>
  <c r="M231" i="14"/>
  <c r="M230" i="14"/>
  <c r="M229" i="14"/>
  <c r="M228" i="14"/>
  <c r="M227" i="14"/>
  <c r="M226" i="14"/>
  <c r="G176" i="14"/>
  <c r="G175" i="14"/>
  <c r="G174" i="14"/>
  <c r="G173" i="14"/>
  <c r="G172" i="14"/>
  <c r="G171" i="14"/>
  <c r="G170" i="14"/>
  <c r="G169" i="14"/>
  <c r="G168" i="14"/>
  <c r="G167" i="14"/>
  <c r="G166" i="14"/>
  <c r="G165" i="14"/>
  <c r="G164" i="14"/>
  <c r="G163" i="14"/>
  <c r="G162" i="14"/>
  <c r="G161" i="14"/>
  <c r="G160" i="14"/>
  <c r="G159" i="14"/>
  <c r="G158" i="14"/>
  <c r="G157" i="14"/>
  <c r="G156" i="14"/>
  <c r="G155" i="14"/>
  <c r="G154" i="14"/>
  <c r="G153" i="14"/>
  <c r="G152" i="14"/>
  <c r="G151" i="14"/>
  <c r="G150" i="14"/>
  <c r="G149" i="14"/>
  <c r="G148" i="14"/>
  <c r="G147" i="14"/>
  <c r="G146" i="14"/>
  <c r="G145" i="14"/>
  <c r="G144" i="14"/>
  <c r="G143" i="14"/>
  <c r="G142" i="14"/>
  <c r="G141" i="14"/>
  <c r="G140" i="14"/>
  <c r="G139" i="14"/>
  <c r="G138" i="14"/>
  <c r="D90" i="14"/>
  <c r="D94" i="15" l="1"/>
  <c r="E94" i="15"/>
  <c r="F94" i="15"/>
  <c r="G94" i="15"/>
  <c r="H94" i="15"/>
  <c r="I94" i="15"/>
  <c r="J94" i="15"/>
  <c r="K94" i="15"/>
  <c r="L94" i="15"/>
  <c r="M94" i="15"/>
  <c r="N94" i="15"/>
  <c r="O94" i="15"/>
  <c r="P94" i="15"/>
  <c r="Q94" i="15"/>
  <c r="R94" i="15"/>
  <c r="S94" i="15"/>
  <c r="T94" i="15"/>
  <c r="U94" i="15"/>
  <c r="V94" i="15"/>
  <c r="W94" i="15"/>
  <c r="X94" i="15"/>
  <c r="Y94" i="15"/>
  <c r="Z94" i="15"/>
  <c r="AA94" i="15"/>
  <c r="AB94" i="15"/>
  <c r="AC94" i="15"/>
  <c r="AD94" i="15"/>
  <c r="AE94" i="15"/>
  <c r="AF94" i="15"/>
  <c r="AG94" i="15"/>
  <c r="AH94" i="15"/>
  <c r="AI94" i="15"/>
  <c r="AJ94" i="15"/>
  <c r="AK94" i="15"/>
  <c r="AL94" i="15"/>
  <c r="AM94" i="15"/>
  <c r="AN94" i="15"/>
  <c r="AO94" i="15"/>
  <c r="AP94" i="15"/>
  <c r="D95" i="15"/>
  <c r="E95" i="15"/>
  <c r="F95" i="15"/>
  <c r="G95" i="15"/>
  <c r="H95" i="15"/>
  <c r="I95" i="15"/>
  <c r="J95" i="15"/>
  <c r="K95" i="15"/>
  <c r="L95" i="15"/>
  <c r="M95" i="15"/>
  <c r="N95" i="15"/>
  <c r="O95" i="15"/>
  <c r="P95" i="15"/>
  <c r="Q95" i="15"/>
  <c r="R95" i="15"/>
  <c r="S95" i="15"/>
  <c r="T95" i="15"/>
  <c r="U95" i="15"/>
  <c r="V95" i="15"/>
  <c r="W95" i="15"/>
  <c r="X95" i="15"/>
  <c r="Y95" i="15"/>
  <c r="Z95" i="15"/>
  <c r="AA95" i="15"/>
  <c r="AB95" i="15"/>
  <c r="AC95" i="15"/>
  <c r="AD95" i="15"/>
  <c r="AE95" i="15"/>
  <c r="AF95" i="15"/>
  <c r="AG95" i="15"/>
  <c r="AH95" i="15"/>
  <c r="AI95" i="15"/>
  <c r="AJ95" i="15"/>
  <c r="AK95" i="15"/>
  <c r="AL95" i="15"/>
  <c r="AM95" i="15"/>
  <c r="AN95" i="15"/>
  <c r="AO95" i="15"/>
  <c r="AP95" i="15"/>
  <c r="E2" i="16"/>
  <c r="F2" i="16"/>
  <c r="G2" i="16"/>
  <c r="H2" i="16"/>
  <c r="I2" i="16"/>
  <c r="J2" i="16"/>
  <c r="K2" i="16"/>
  <c r="L2" i="16"/>
  <c r="M2" i="16"/>
  <c r="N2" i="16"/>
  <c r="O2" i="16"/>
  <c r="P2" i="16"/>
  <c r="Q2" i="16"/>
  <c r="R2" i="16"/>
  <c r="S2" i="16"/>
  <c r="T2" i="16"/>
  <c r="U2" i="16"/>
  <c r="V2" i="16"/>
  <c r="W2" i="16"/>
  <c r="X2" i="16"/>
  <c r="Y2" i="16"/>
  <c r="Z2" i="16"/>
  <c r="AA2" i="16"/>
  <c r="AB2" i="16"/>
  <c r="AC2" i="16"/>
  <c r="AD2" i="16"/>
  <c r="AE2" i="16"/>
  <c r="AF2" i="16"/>
  <c r="AG2" i="16"/>
  <c r="AH2" i="16"/>
  <c r="AI2" i="16"/>
  <c r="AJ2" i="16"/>
  <c r="AK2" i="16"/>
  <c r="AL2" i="16"/>
  <c r="AM2" i="16"/>
  <c r="AN2" i="16"/>
  <c r="AO2" i="16"/>
  <c r="AP2" i="16"/>
  <c r="E3" i="16"/>
  <c r="F3" i="16"/>
  <c r="G3" i="16"/>
  <c r="H3" i="16"/>
  <c r="I3" i="16"/>
  <c r="J3" i="16"/>
  <c r="K3" i="16"/>
  <c r="L3" i="16"/>
  <c r="M3" i="16"/>
  <c r="N3" i="16"/>
  <c r="O3" i="16"/>
  <c r="P3" i="16"/>
  <c r="Q3" i="16"/>
  <c r="R3" i="16"/>
  <c r="S3" i="16"/>
  <c r="T3" i="16"/>
  <c r="U3" i="16"/>
  <c r="V3" i="16"/>
  <c r="W3" i="16"/>
  <c r="X3" i="16"/>
  <c r="Y3" i="16"/>
  <c r="Z3" i="16"/>
  <c r="AA3" i="16"/>
  <c r="AB3" i="16"/>
  <c r="AC3" i="16"/>
  <c r="AD3" i="16"/>
  <c r="AE3" i="16"/>
  <c r="AF3" i="16"/>
  <c r="AG3" i="16"/>
  <c r="AH3" i="16"/>
  <c r="AI3" i="16"/>
  <c r="AJ3" i="16"/>
  <c r="AK3" i="16"/>
  <c r="AL3" i="16"/>
  <c r="AM3" i="16"/>
  <c r="AN3" i="16"/>
  <c r="AO3" i="16"/>
  <c r="AP3" i="16"/>
  <c r="D3" i="16"/>
  <c r="D2" i="16"/>
  <c r="B138" i="15"/>
  <c r="C138" i="15"/>
  <c r="B139" i="15"/>
  <c r="C139" i="15"/>
  <c r="B140" i="15"/>
  <c r="C140" i="15"/>
  <c r="B141" i="15"/>
  <c r="C141" i="15"/>
  <c r="B142" i="15"/>
  <c r="C142" i="15"/>
  <c r="B143" i="15"/>
  <c r="C143" i="15"/>
  <c r="B144" i="15"/>
  <c r="C144" i="15"/>
  <c r="B145" i="15"/>
  <c r="C145" i="15"/>
  <c r="B146" i="15"/>
  <c r="C146" i="15"/>
  <c r="B147" i="15"/>
  <c r="C147" i="15"/>
  <c r="B148" i="15"/>
  <c r="C148" i="15"/>
  <c r="B149" i="15"/>
  <c r="C149" i="15"/>
  <c r="B150" i="15"/>
  <c r="C150" i="15"/>
  <c r="B151" i="15"/>
  <c r="C151" i="15"/>
  <c r="B152" i="15"/>
  <c r="C152" i="15"/>
  <c r="B153" i="15"/>
  <c r="C153" i="15"/>
  <c r="B154" i="15"/>
  <c r="C154" i="15"/>
  <c r="B155" i="15"/>
  <c r="C155" i="15"/>
  <c r="B156" i="15"/>
  <c r="C156" i="15"/>
  <c r="B157" i="15"/>
  <c r="C157" i="15"/>
  <c r="B158" i="15"/>
  <c r="C158" i="15"/>
  <c r="B159" i="15"/>
  <c r="C159" i="15"/>
  <c r="B160" i="15"/>
  <c r="C160" i="15"/>
  <c r="B161" i="15"/>
  <c r="C161" i="15"/>
  <c r="B162" i="15"/>
  <c r="C162" i="15"/>
  <c r="B163" i="15"/>
  <c r="C163" i="15"/>
  <c r="B164" i="15"/>
  <c r="C164" i="15"/>
  <c r="B165" i="15"/>
  <c r="C165" i="15"/>
  <c r="B166" i="15"/>
  <c r="C166" i="15"/>
  <c r="B167" i="15"/>
  <c r="C167" i="15"/>
  <c r="B168" i="15"/>
  <c r="C168" i="15"/>
  <c r="B169" i="15"/>
  <c r="C169" i="15"/>
  <c r="B170" i="15"/>
  <c r="C170" i="15"/>
  <c r="B171" i="15"/>
  <c r="C171" i="15"/>
  <c r="B172" i="15"/>
  <c r="C172" i="15"/>
  <c r="B173" i="15"/>
  <c r="C173" i="15"/>
  <c r="B174" i="15"/>
  <c r="C174" i="15"/>
  <c r="B175" i="15"/>
  <c r="C175" i="15"/>
  <c r="B176" i="15"/>
  <c r="C176" i="15"/>
  <c r="B96" i="15"/>
  <c r="C96" i="15"/>
  <c r="B97" i="15"/>
  <c r="C97" i="15"/>
  <c r="B98" i="15"/>
  <c r="C98" i="15"/>
  <c r="B99" i="15"/>
  <c r="C99" i="15"/>
  <c r="B100" i="15"/>
  <c r="C100" i="15"/>
  <c r="B101" i="15"/>
  <c r="C101" i="15"/>
  <c r="B102" i="15"/>
  <c r="C102" i="15"/>
  <c r="B103" i="15"/>
  <c r="C103" i="15"/>
  <c r="B104" i="15"/>
  <c r="C104" i="15"/>
  <c r="B105" i="15"/>
  <c r="C105" i="15"/>
  <c r="B106" i="15"/>
  <c r="C106" i="15"/>
  <c r="B107" i="15"/>
  <c r="C107" i="15"/>
  <c r="B108" i="15"/>
  <c r="C108" i="15"/>
  <c r="B109" i="15"/>
  <c r="C109" i="15"/>
  <c r="B110" i="15"/>
  <c r="C110" i="15"/>
  <c r="B111" i="15"/>
  <c r="C111" i="15"/>
  <c r="B112" i="15"/>
  <c r="C112" i="15"/>
  <c r="B113" i="15"/>
  <c r="C113" i="15"/>
  <c r="B114" i="15"/>
  <c r="C114" i="15"/>
  <c r="B115" i="15"/>
  <c r="C115" i="15"/>
  <c r="B116" i="15"/>
  <c r="C116" i="15"/>
  <c r="B117" i="15"/>
  <c r="C117" i="15"/>
  <c r="B118" i="15"/>
  <c r="C118" i="15"/>
  <c r="B119" i="15"/>
  <c r="C119" i="15"/>
  <c r="B120" i="15"/>
  <c r="C120" i="15"/>
  <c r="B121" i="15"/>
  <c r="C121" i="15"/>
  <c r="B122" i="15"/>
  <c r="C122" i="15"/>
  <c r="B123" i="15"/>
  <c r="C123" i="15"/>
  <c r="B124" i="15"/>
  <c r="C124" i="15"/>
  <c r="B125" i="15"/>
  <c r="C125" i="15"/>
  <c r="B126" i="15"/>
  <c r="C126" i="15"/>
  <c r="B127" i="15"/>
  <c r="C127" i="15"/>
  <c r="B128" i="15"/>
  <c r="C128" i="15"/>
  <c r="B129" i="15"/>
  <c r="C129" i="15"/>
  <c r="B130" i="15"/>
  <c r="C130" i="15"/>
  <c r="B131" i="15"/>
  <c r="C131" i="15"/>
  <c r="B132" i="15"/>
  <c r="C132" i="15"/>
  <c r="B133" i="15"/>
  <c r="C133" i="15"/>
  <c r="B134" i="15"/>
  <c r="C134" i="15"/>
  <c r="B49" i="15"/>
  <c r="C49" i="15"/>
  <c r="B50" i="15"/>
  <c r="C50" i="15"/>
  <c r="B51" i="15"/>
  <c r="C51" i="15"/>
  <c r="B52" i="15"/>
  <c r="C52" i="15"/>
  <c r="B53" i="15"/>
  <c r="C53" i="15"/>
  <c r="B54" i="15"/>
  <c r="C54" i="15"/>
  <c r="B55" i="15"/>
  <c r="C55" i="15"/>
  <c r="B56" i="15"/>
  <c r="C56" i="15"/>
  <c r="B57" i="15"/>
  <c r="C57" i="15"/>
  <c r="B58" i="15"/>
  <c r="C58" i="15"/>
  <c r="B59" i="15"/>
  <c r="C59" i="15"/>
  <c r="B60" i="15"/>
  <c r="C60" i="15"/>
  <c r="B61" i="15"/>
  <c r="C61" i="15"/>
  <c r="B62" i="15"/>
  <c r="C62" i="15"/>
  <c r="B63" i="15"/>
  <c r="C63" i="15"/>
  <c r="B64" i="15"/>
  <c r="C64" i="15"/>
  <c r="B65" i="15"/>
  <c r="C65" i="15"/>
  <c r="B66" i="15"/>
  <c r="C66" i="15"/>
  <c r="B67" i="15"/>
  <c r="C67" i="15"/>
  <c r="B68" i="15"/>
  <c r="C68" i="15"/>
  <c r="B69" i="15"/>
  <c r="C69" i="15"/>
  <c r="B70" i="15"/>
  <c r="C70" i="15"/>
  <c r="B71" i="15"/>
  <c r="C71" i="15"/>
  <c r="B72" i="15"/>
  <c r="C72" i="15"/>
  <c r="B73" i="15"/>
  <c r="C73" i="15"/>
  <c r="B74" i="15"/>
  <c r="C74" i="15"/>
  <c r="B75" i="15"/>
  <c r="C75" i="15"/>
  <c r="B76" i="15"/>
  <c r="C76" i="15"/>
  <c r="B77" i="15"/>
  <c r="C77" i="15"/>
  <c r="B78" i="15"/>
  <c r="C78" i="15"/>
  <c r="B79" i="15"/>
  <c r="C79" i="15"/>
  <c r="B80" i="15"/>
  <c r="C80" i="15"/>
  <c r="B81" i="15"/>
  <c r="C81" i="15"/>
  <c r="B82" i="15"/>
  <c r="C82" i="15"/>
  <c r="B83" i="15"/>
  <c r="C83" i="15"/>
  <c r="B84" i="15"/>
  <c r="C84" i="15"/>
  <c r="B85" i="15"/>
  <c r="C85" i="15"/>
  <c r="B86" i="15"/>
  <c r="C86" i="15"/>
  <c r="B87" i="15"/>
  <c r="C87" i="15"/>
  <c r="B6" i="15"/>
  <c r="C6" i="15"/>
  <c r="B7" i="15"/>
  <c r="C7" i="15"/>
  <c r="B8" i="15"/>
  <c r="C8" i="15"/>
  <c r="B9" i="15"/>
  <c r="C9" i="15"/>
  <c r="B10" i="15"/>
  <c r="C10" i="15"/>
  <c r="B11" i="15"/>
  <c r="C11" i="15"/>
  <c r="B12" i="15"/>
  <c r="C12" i="15"/>
  <c r="B13" i="15"/>
  <c r="C13" i="15"/>
  <c r="B14" i="15"/>
  <c r="C14" i="15"/>
  <c r="B15" i="15"/>
  <c r="C15" i="15"/>
  <c r="B16" i="15"/>
  <c r="C16" i="15"/>
  <c r="B17" i="15"/>
  <c r="C17" i="15"/>
  <c r="B18" i="15"/>
  <c r="C18" i="15"/>
  <c r="B19" i="15"/>
  <c r="C19" i="15"/>
  <c r="B20" i="15"/>
  <c r="C20" i="15"/>
  <c r="B21" i="15"/>
  <c r="C21" i="15"/>
  <c r="B22" i="15"/>
  <c r="C22" i="15"/>
  <c r="B23" i="15"/>
  <c r="C23" i="15"/>
  <c r="B24" i="15"/>
  <c r="C24" i="15"/>
  <c r="B25" i="15"/>
  <c r="C25" i="15"/>
  <c r="B26" i="15"/>
  <c r="C26" i="15"/>
  <c r="B27" i="15"/>
  <c r="C27" i="15"/>
  <c r="B28" i="15"/>
  <c r="C28" i="15"/>
  <c r="B29" i="15"/>
  <c r="C29" i="15"/>
  <c r="B30" i="15"/>
  <c r="C30" i="15"/>
  <c r="B31" i="15"/>
  <c r="C31" i="15"/>
  <c r="B32" i="15"/>
  <c r="C32" i="15"/>
  <c r="B33" i="15"/>
  <c r="C33" i="15"/>
  <c r="B34" i="15"/>
  <c r="C34" i="15"/>
  <c r="B35" i="15"/>
  <c r="C35" i="15"/>
  <c r="B36" i="15"/>
  <c r="C36" i="15"/>
  <c r="B37" i="15"/>
  <c r="C37" i="15"/>
  <c r="B38" i="15"/>
  <c r="C38" i="15"/>
  <c r="B39" i="15"/>
  <c r="C39" i="15"/>
  <c r="B40" i="15"/>
  <c r="C40" i="15"/>
  <c r="B41" i="15"/>
  <c r="C41" i="15"/>
  <c r="B42" i="15"/>
  <c r="C42" i="15"/>
  <c r="B43" i="15"/>
  <c r="C43" i="15"/>
  <c r="B44" i="15"/>
  <c r="C44" i="15"/>
  <c r="B226" i="14"/>
  <c r="C226" i="14"/>
  <c r="B227" i="14"/>
  <c r="C227" i="14"/>
  <c r="B228" i="14"/>
  <c r="C228" i="14"/>
  <c r="B229" i="14"/>
  <c r="C229" i="14"/>
  <c r="B230" i="14"/>
  <c r="C230" i="14"/>
  <c r="B231" i="14"/>
  <c r="C231" i="14"/>
  <c r="B232" i="14"/>
  <c r="C232" i="14"/>
  <c r="B233" i="14"/>
  <c r="C233" i="14"/>
  <c r="B234" i="14"/>
  <c r="C234" i="14"/>
  <c r="B235" i="14"/>
  <c r="C235" i="14"/>
  <c r="B236" i="14"/>
  <c r="C236" i="14"/>
  <c r="B237" i="14"/>
  <c r="C237" i="14"/>
  <c r="B238" i="14"/>
  <c r="C238" i="14"/>
  <c r="B239" i="14"/>
  <c r="C239" i="14"/>
  <c r="B240" i="14"/>
  <c r="C240" i="14"/>
  <c r="B241" i="14"/>
  <c r="C241" i="14"/>
  <c r="B242" i="14"/>
  <c r="C242" i="14"/>
  <c r="B243" i="14"/>
  <c r="C243" i="14"/>
  <c r="B244" i="14"/>
  <c r="C244" i="14"/>
  <c r="B245" i="14"/>
  <c r="C245" i="14"/>
  <c r="B246" i="14"/>
  <c r="C246" i="14"/>
  <c r="B247" i="14"/>
  <c r="C247" i="14"/>
  <c r="B248" i="14"/>
  <c r="C248" i="14"/>
  <c r="B249" i="14"/>
  <c r="C249" i="14"/>
  <c r="B250" i="14"/>
  <c r="C250" i="14"/>
  <c r="B251" i="14"/>
  <c r="C251" i="14"/>
  <c r="B252" i="14"/>
  <c r="C252" i="14"/>
  <c r="B253" i="14"/>
  <c r="C253" i="14"/>
  <c r="B254" i="14"/>
  <c r="C254" i="14"/>
  <c r="B255" i="14"/>
  <c r="C255" i="14"/>
  <c r="B256" i="14"/>
  <c r="C256" i="14"/>
  <c r="B257" i="14"/>
  <c r="C257" i="14"/>
  <c r="B258" i="14"/>
  <c r="C258" i="14"/>
  <c r="B259" i="14"/>
  <c r="C259" i="14"/>
  <c r="B260" i="14"/>
  <c r="C260" i="14"/>
  <c r="B261" i="14"/>
  <c r="C261" i="14"/>
  <c r="B262" i="14"/>
  <c r="C262" i="14"/>
  <c r="B263" i="14"/>
  <c r="C263" i="14"/>
  <c r="B264" i="14"/>
  <c r="C264" i="14"/>
  <c r="B138" i="14"/>
  <c r="C138" i="14"/>
  <c r="B139" i="14"/>
  <c r="C139" i="14"/>
  <c r="B140" i="14"/>
  <c r="C140" i="14"/>
  <c r="B141" i="14"/>
  <c r="C141" i="14"/>
  <c r="B142" i="14"/>
  <c r="C142" i="14"/>
  <c r="B143" i="14"/>
  <c r="C143" i="14"/>
  <c r="B144" i="14"/>
  <c r="C144" i="14"/>
  <c r="B145" i="14"/>
  <c r="C145" i="14"/>
  <c r="B146" i="14"/>
  <c r="C146" i="14"/>
  <c r="B147" i="14"/>
  <c r="C147" i="14"/>
  <c r="B148" i="14"/>
  <c r="C148" i="14"/>
  <c r="B149" i="14"/>
  <c r="C149" i="14"/>
  <c r="B150" i="14"/>
  <c r="C150" i="14"/>
  <c r="B151" i="14"/>
  <c r="C151" i="14"/>
  <c r="B152" i="14"/>
  <c r="C152" i="14"/>
  <c r="B153" i="14"/>
  <c r="C153" i="14"/>
  <c r="B154" i="14"/>
  <c r="C154" i="14"/>
  <c r="B155" i="14"/>
  <c r="C155" i="14"/>
  <c r="B156" i="14"/>
  <c r="C156" i="14"/>
  <c r="B157" i="14"/>
  <c r="C157" i="14"/>
  <c r="B158" i="14"/>
  <c r="C158" i="14"/>
  <c r="B159" i="14"/>
  <c r="C159" i="14"/>
  <c r="B160" i="14"/>
  <c r="C160" i="14"/>
  <c r="B161" i="14"/>
  <c r="C161" i="14"/>
  <c r="B162" i="14"/>
  <c r="C162" i="14"/>
  <c r="B163" i="14"/>
  <c r="C163" i="14"/>
  <c r="B164" i="14"/>
  <c r="C164" i="14"/>
  <c r="B165" i="14"/>
  <c r="C165" i="14"/>
  <c r="B166" i="14"/>
  <c r="C166" i="14"/>
  <c r="B167" i="14"/>
  <c r="C167" i="14"/>
  <c r="B168" i="14"/>
  <c r="C168" i="14"/>
  <c r="B169" i="14"/>
  <c r="C169" i="14"/>
  <c r="B170" i="14"/>
  <c r="C170" i="14"/>
  <c r="B171" i="14"/>
  <c r="C171" i="14"/>
  <c r="B172" i="14"/>
  <c r="C172" i="14"/>
  <c r="B173" i="14"/>
  <c r="C173" i="14"/>
  <c r="B174" i="14"/>
  <c r="C174" i="14"/>
  <c r="B175" i="14"/>
  <c r="C175" i="14"/>
  <c r="B176" i="14"/>
  <c r="C176" i="14"/>
  <c r="B8" i="14"/>
  <c r="C8" i="14"/>
  <c r="B9" i="14"/>
  <c r="C9" i="14"/>
  <c r="B10" i="14"/>
  <c r="C10" i="14"/>
  <c r="B11" i="14"/>
  <c r="C11" i="14"/>
  <c r="B12" i="14"/>
  <c r="C12" i="14"/>
  <c r="B13" i="14"/>
  <c r="C13" i="14"/>
  <c r="B14" i="14"/>
  <c r="C14" i="14"/>
  <c r="B15" i="14"/>
  <c r="C15" i="14"/>
  <c r="B16" i="14"/>
  <c r="C16" i="14"/>
  <c r="B17" i="14"/>
  <c r="C17" i="14"/>
  <c r="B18" i="14"/>
  <c r="C18" i="14"/>
  <c r="B19" i="14"/>
  <c r="C19" i="14"/>
  <c r="B20" i="14"/>
  <c r="C20" i="14"/>
  <c r="B21" i="14"/>
  <c r="C21" i="14"/>
  <c r="B22" i="14"/>
  <c r="C22" i="14"/>
  <c r="B23" i="14"/>
  <c r="C23" i="14"/>
  <c r="B24" i="14"/>
  <c r="C24" i="14"/>
  <c r="B25" i="14"/>
  <c r="C25" i="14"/>
  <c r="B26" i="14"/>
  <c r="C26" i="14"/>
  <c r="B27" i="14"/>
  <c r="C27" i="14"/>
  <c r="B28" i="14"/>
  <c r="C28" i="14"/>
  <c r="B29" i="14"/>
  <c r="C29" i="14"/>
  <c r="B30" i="14"/>
  <c r="C30" i="14"/>
  <c r="B31" i="14"/>
  <c r="C31" i="14"/>
  <c r="B32" i="14"/>
  <c r="C32" i="14"/>
  <c r="B33" i="14"/>
  <c r="C33" i="14"/>
  <c r="B34" i="14"/>
  <c r="C34" i="14"/>
  <c r="B35" i="14"/>
  <c r="C35" i="14"/>
  <c r="B36" i="14"/>
  <c r="C36" i="14"/>
  <c r="B37" i="14"/>
  <c r="C37" i="14"/>
  <c r="B38" i="14"/>
  <c r="C38" i="14"/>
  <c r="B39" i="14"/>
  <c r="C39" i="14"/>
  <c r="B40" i="14"/>
  <c r="C40" i="14"/>
  <c r="B41" i="14"/>
  <c r="C41" i="14"/>
  <c r="B42" i="14"/>
  <c r="C42" i="14"/>
  <c r="B43" i="14"/>
  <c r="C43" i="14"/>
  <c r="B44" i="14"/>
  <c r="C44" i="14"/>
  <c r="B45" i="14"/>
  <c r="C45" i="14"/>
  <c r="C7" i="14"/>
  <c r="B7" i="14"/>
  <c r="E5" i="5"/>
  <c r="E24" i="5" s="1"/>
  <c r="F5" i="5"/>
  <c r="F24" i="5" s="1"/>
  <c r="G5" i="5"/>
  <c r="G24" i="5" s="1"/>
  <c r="H5" i="5"/>
  <c r="G6" i="6" s="1"/>
  <c r="I5" i="5"/>
  <c r="I24" i="5" s="1"/>
  <c r="J5" i="5"/>
  <c r="J24" i="5" s="1"/>
  <c r="K5" i="5"/>
  <c r="K24" i="5" s="1"/>
  <c r="L5" i="5"/>
  <c r="M5" i="5"/>
  <c r="M24" i="5" s="1"/>
  <c r="N5" i="5"/>
  <c r="N24" i="5" s="1"/>
  <c r="O5" i="5"/>
  <c r="O24" i="5" s="1"/>
  <c r="P5" i="5"/>
  <c r="Q5" i="5"/>
  <c r="Q24" i="5" s="1"/>
  <c r="R5" i="5"/>
  <c r="Q14" i="6" s="1"/>
  <c r="S5" i="5"/>
  <c r="S24" i="5" s="1"/>
  <c r="T5" i="5"/>
  <c r="S19" i="6" s="1"/>
  <c r="U5" i="5"/>
  <c r="U24" i="5" s="1"/>
  <c r="V5" i="5"/>
  <c r="V24" i="5" s="1"/>
  <c r="W5" i="5"/>
  <c r="W24" i="5" s="1"/>
  <c r="X5" i="5"/>
  <c r="Y5" i="5"/>
  <c r="Y24" i="5" s="1"/>
  <c r="Z5" i="5"/>
  <c r="Z24" i="5" s="1"/>
  <c r="AA5" i="5"/>
  <c r="AA24" i="5" s="1"/>
  <c r="AB5" i="5"/>
  <c r="AC5" i="5"/>
  <c r="AC24" i="5" s="1"/>
  <c r="AD5" i="5"/>
  <c r="AD24" i="5" s="1"/>
  <c r="AE5" i="5"/>
  <c r="AE24" i="5" s="1"/>
  <c r="AF5" i="5"/>
  <c r="AG5" i="5"/>
  <c r="AG24" i="5" s="1"/>
  <c r="AH5" i="5"/>
  <c r="AG14" i="6" s="1"/>
  <c r="AI5" i="5"/>
  <c r="AI24" i="5" s="1"/>
  <c r="AJ5" i="5"/>
  <c r="AI19" i="6" s="1"/>
  <c r="AK5" i="5"/>
  <c r="AK24" i="5" s="1"/>
  <c r="AL5" i="5"/>
  <c r="AM5" i="5"/>
  <c r="AM24" i="5" s="1"/>
  <c r="AN5" i="5"/>
  <c r="AM6" i="6" s="1"/>
  <c r="AO5" i="5"/>
  <c r="AO24" i="5" s="1"/>
  <c r="AP5" i="5"/>
  <c r="E6" i="5"/>
  <c r="F6" i="5"/>
  <c r="F17" i="5" s="1"/>
  <c r="G6" i="5"/>
  <c r="H6" i="5"/>
  <c r="I6" i="5"/>
  <c r="J6" i="5"/>
  <c r="J33" i="5" s="1"/>
  <c r="K6" i="5"/>
  <c r="L6" i="5"/>
  <c r="M6" i="5"/>
  <c r="N6" i="5"/>
  <c r="N17" i="5" s="1"/>
  <c r="O6" i="5"/>
  <c r="P6" i="5"/>
  <c r="Q6" i="5"/>
  <c r="R6" i="5"/>
  <c r="R17" i="5" s="1"/>
  <c r="S6" i="5"/>
  <c r="T6" i="5"/>
  <c r="T25" i="5" s="1"/>
  <c r="U6" i="5"/>
  <c r="V6" i="5"/>
  <c r="V17" i="5" s="1"/>
  <c r="W6" i="5"/>
  <c r="X6" i="5"/>
  <c r="Y6" i="5"/>
  <c r="Z6" i="5"/>
  <c r="Z33" i="5" s="1"/>
  <c r="AA6" i="5"/>
  <c r="AB6" i="5"/>
  <c r="AC6" i="5"/>
  <c r="AD6" i="5"/>
  <c r="AD17" i="5" s="1"/>
  <c r="AE6" i="5"/>
  <c r="AD15" i="6" s="1"/>
  <c r="AF6" i="5"/>
  <c r="AE7" i="6" s="1"/>
  <c r="AG6" i="5"/>
  <c r="AH6" i="5"/>
  <c r="AH17" i="5" s="1"/>
  <c r="AI6" i="5"/>
  <c r="AJ6" i="5"/>
  <c r="AJ25" i="5" s="1"/>
  <c r="AK6" i="5"/>
  <c r="AL6" i="5"/>
  <c r="AL17" i="5" s="1"/>
  <c r="AM6" i="5"/>
  <c r="AN6" i="5"/>
  <c r="AO6" i="5"/>
  <c r="AP6" i="5"/>
  <c r="AP33" i="5" s="1"/>
  <c r="D6" i="5"/>
  <c r="D25" i="5" s="1"/>
  <c r="D5" i="5"/>
  <c r="M6" i="17"/>
  <c r="B7" i="17"/>
  <c r="C7" i="17"/>
  <c r="S7" i="17" s="1"/>
  <c r="B8" i="17"/>
  <c r="C8" i="17"/>
  <c r="H8" i="17" s="1"/>
  <c r="B9" i="17"/>
  <c r="U26" i="13" s="1"/>
  <c r="C9" i="17"/>
  <c r="S9" i="17" s="1"/>
  <c r="B10" i="17"/>
  <c r="C10" i="17"/>
  <c r="H10" i="17" s="1"/>
  <c r="B11" i="17"/>
  <c r="U28" i="13" s="1"/>
  <c r="B27" i="19" s="1"/>
  <c r="C11" i="17"/>
  <c r="S11" i="17" s="1"/>
  <c r="B12" i="17"/>
  <c r="C12" i="17"/>
  <c r="H12" i="17" s="1"/>
  <c r="B13" i="17"/>
  <c r="U30" i="13" s="1"/>
  <c r="C13" i="17"/>
  <c r="S13" i="17" s="1"/>
  <c r="B14" i="17"/>
  <c r="R14" i="17" s="1"/>
  <c r="C14" i="17"/>
  <c r="H14" i="17" s="1"/>
  <c r="B15" i="17"/>
  <c r="U32" i="13" s="1"/>
  <c r="C15" i="17"/>
  <c r="S15" i="17" s="1"/>
  <c r="B16" i="17"/>
  <c r="C16" i="17"/>
  <c r="H16" i="17" s="1"/>
  <c r="B17" i="17"/>
  <c r="U34" i="13" s="1"/>
  <c r="C17" i="17"/>
  <c r="S17" i="17" s="1"/>
  <c r="B18" i="17"/>
  <c r="C18" i="17"/>
  <c r="H18" i="17" s="1"/>
  <c r="B19" i="17"/>
  <c r="U36" i="13" s="1"/>
  <c r="C19" i="17"/>
  <c r="S19" i="17" s="1"/>
  <c r="B20" i="17"/>
  <c r="C20" i="17"/>
  <c r="H20" i="17" s="1"/>
  <c r="B21" i="17"/>
  <c r="U38" i="13" s="1"/>
  <c r="C21" i="17"/>
  <c r="S21" i="17" s="1"/>
  <c r="B22" i="17"/>
  <c r="C22" i="17"/>
  <c r="H22" i="17" s="1"/>
  <c r="B23" i="17"/>
  <c r="U40" i="13" s="1"/>
  <c r="C23" i="17"/>
  <c r="S23" i="17" s="1"/>
  <c r="B24" i="17"/>
  <c r="C24" i="17"/>
  <c r="H24" i="17" s="1"/>
  <c r="B25" i="17"/>
  <c r="U42" i="13" s="1"/>
  <c r="C25" i="17"/>
  <c r="S25" i="17" s="1"/>
  <c r="B26" i="17"/>
  <c r="C26" i="17"/>
  <c r="H26" i="17" s="1"/>
  <c r="B27" i="17"/>
  <c r="U44" i="13" s="1"/>
  <c r="B43" i="19" s="1"/>
  <c r="C27" i="17"/>
  <c r="S27" i="17" s="1"/>
  <c r="B28" i="17"/>
  <c r="C28" i="17"/>
  <c r="H28" i="17" s="1"/>
  <c r="B29" i="17"/>
  <c r="U46" i="13" s="1"/>
  <c r="C29" i="17"/>
  <c r="S29" i="17" s="1"/>
  <c r="B30" i="17"/>
  <c r="C30" i="17"/>
  <c r="H30" i="17" s="1"/>
  <c r="B31" i="17"/>
  <c r="U48" i="13" s="1"/>
  <c r="C31" i="17"/>
  <c r="S31" i="17" s="1"/>
  <c r="B32" i="17"/>
  <c r="C32" i="17"/>
  <c r="H32" i="17" s="1"/>
  <c r="B33" i="17"/>
  <c r="U50" i="13" s="1"/>
  <c r="C33" i="17"/>
  <c r="S33" i="17" s="1"/>
  <c r="B34" i="17"/>
  <c r="C34" i="17"/>
  <c r="H34" i="17" s="1"/>
  <c r="B35" i="17"/>
  <c r="U52" i="13" s="1"/>
  <c r="C35" i="17"/>
  <c r="S35" i="17" s="1"/>
  <c r="B36" i="17"/>
  <c r="C36" i="17"/>
  <c r="H36" i="17" s="1"/>
  <c r="B37" i="17"/>
  <c r="U54" i="13" s="1"/>
  <c r="C37" i="17"/>
  <c r="S37" i="17" s="1"/>
  <c r="B38" i="17"/>
  <c r="C38" i="17"/>
  <c r="H38" i="17" s="1"/>
  <c r="B39" i="17"/>
  <c r="U56" i="13" s="1"/>
  <c r="C39" i="17"/>
  <c r="S39" i="17" s="1"/>
  <c r="B40" i="17"/>
  <c r="C40" i="17"/>
  <c r="H40" i="17" s="1"/>
  <c r="B41" i="17"/>
  <c r="U58" i="13" s="1"/>
  <c r="C41" i="17"/>
  <c r="S41" i="17" s="1"/>
  <c r="B42" i="17"/>
  <c r="C42" i="17"/>
  <c r="H42" i="17" s="1"/>
  <c r="B43" i="17"/>
  <c r="U60" i="13" s="1"/>
  <c r="B59" i="19" s="1"/>
  <c r="C43" i="17"/>
  <c r="S43" i="17" s="1"/>
  <c r="B44" i="17"/>
  <c r="C44" i="17"/>
  <c r="H44" i="17" s="1"/>
  <c r="C6" i="17"/>
  <c r="H6" i="17" s="1"/>
  <c r="B6" i="17"/>
  <c r="G6" i="17" s="1"/>
  <c r="R21" i="17" l="1"/>
  <c r="R13" i="17"/>
  <c r="AG32" i="5"/>
  <c r="R37" i="17"/>
  <c r="R29" i="17"/>
  <c r="U14" i="6"/>
  <c r="AG16" i="5"/>
  <c r="Q16" i="5"/>
  <c r="Q32" i="5"/>
  <c r="AH33" i="5"/>
  <c r="U61" i="13"/>
  <c r="U57" i="13"/>
  <c r="H56" i="19" s="1"/>
  <c r="U53" i="13"/>
  <c r="H52" i="19" s="1"/>
  <c r="U51" i="13"/>
  <c r="B50" i="19" s="1"/>
  <c r="U47" i="13"/>
  <c r="U45" i="13"/>
  <c r="B44" i="19" s="1"/>
  <c r="U43" i="13"/>
  <c r="B42" i="19" s="1"/>
  <c r="U39" i="13"/>
  <c r="B38" i="19" s="1"/>
  <c r="U37" i="13"/>
  <c r="H36" i="19" s="1"/>
  <c r="U35" i="13"/>
  <c r="B34" i="19" s="1"/>
  <c r="U33" i="13"/>
  <c r="H32" i="19" s="1"/>
  <c r="U29" i="13"/>
  <c r="B28" i="19" s="1"/>
  <c r="U27" i="13"/>
  <c r="U25" i="13"/>
  <c r="H24" i="19" s="1"/>
  <c r="R43" i="17"/>
  <c r="R35" i="17"/>
  <c r="R27" i="17"/>
  <c r="R19" i="17"/>
  <c r="R11" i="17"/>
  <c r="AC16" i="5"/>
  <c r="M16" i="5"/>
  <c r="R33" i="5"/>
  <c r="AC32" i="5"/>
  <c r="M32" i="5"/>
  <c r="H43" i="19"/>
  <c r="U59" i="13"/>
  <c r="B58" i="19" s="1"/>
  <c r="U55" i="13"/>
  <c r="H54" i="19" s="1"/>
  <c r="U49" i="13"/>
  <c r="H48" i="19" s="1"/>
  <c r="U41" i="13"/>
  <c r="R41" i="17"/>
  <c r="R33" i="17"/>
  <c r="R25" i="17"/>
  <c r="R17" i="17"/>
  <c r="R9" i="17"/>
  <c r="AO16" i="5"/>
  <c r="Y16" i="5"/>
  <c r="I16" i="5"/>
  <c r="AO32" i="5"/>
  <c r="Y32" i="5"/>
  <c r="I32" i="5"/>
  <c r="U24" i="13"/>
  <c r="R39" i="17"/>
  <c r="R31" i="17"/>
  <c r="R23" i="17"/>
  <c r="R15" i="17"/>
  <c r="R7" i="17"/>
  <c r="AK16" i="5"/>
  <c r="U16" i="5"/>
  <c r="E16" i="5"/>
  <c r="AK32" i="5"/>
  <c r="U32" i="5"/>
  <c r="E32" i="5"/>
  <c r="E14" i="6"/>
  <c r="B46" i="19"/>
  <c r="H46" i="19"/>
  <c r="H42" i="19"/>
  <c r="B26" i="19"/>
  <c r="H26" i="19"/>
  <c r="M42" i="17"/>
  <c r="M38" i="17"/>
  <c r="M32" i="17"/>
  <c r="M28" i="17"/>
  <c r="M22" i="17"/>
  <c r="M18" i="17"/>
  <c r="M12" i="17"/>
  <c r="M8" i="17"/>
  <c r="G44" i="17"/>
  <c r="G38" i="17"/>
  <c r="G34" i="17"/>
  <c r="G30" i="17"/>
  <c r="G24" i="17"/>
  <c r="G20" i="17"/>
  <c r="G14" i="17"/>
  <c r="G10" i="17"/>
  <c r="AF15" i="6"/>
  <c r="AF20" i="6"/>
  <c r="AF7" i="6"/>
  <c r="AG25" i="5"/>
  <c r="AG33" i="5"/>
  <c r="AG17" i="5"/>
  <c r="X15" i="6"/>
  <c r="Y25" i="5"/>
  <c r="X7" i="6"/>
  <c r="X20" i="6"/>
  <c r="Y33" i="5"/>
  <c r="Y17" i="5"/>
  <c r="P15" i="6"/>
  <c r="P20" i="6"/>
  <c r="Q25" i="5"/>
  <c r="Q33" i="5"/>
  <c r="Q17" i="5"/>
  <c r="D15" i="6"/>
  <c r="D7" i="6"/>
  <c r="E25" i="5"/>
  <c r="D20" i="6"/>
  <c r="E33" i="5"/>
  <c r="E17" i="5"/>
  <c r="U31" i="13"/>
  <c r="U23" i="13"/>
  <c r="N43" i="17"/>
  <c r="N41" i="17"/>
  <c r="N39" i="17"/>
  <c r="N37" i="17"/>
  <c r="N35" i="17"/>
  <c r="N33" i="17"/>
  <c r="N31" i="17"/>
  <c r="N29" i="17"/>
  <c r="N27" i="17"/>
  <c r="N25" i="17"/>
  <c r="N23" i="17"/>
  <c r="N21" i="17"/>
  <c r="N19" i="17"/>
  <c r="N17" i="17"/>
  <c r="N15" i="17"/>
  <c r="N13" i="17"/>
  <c r="N11" i="17"/>
  <c r="N9" i="17"/>
  <c r="N7" i="17"/>
  <c r="S44" i="17"/>
  <c r="S42" i="17"/>
  <c r="S40" i="17"/>
  <c r="S38" i="17"/>
  <c r="S36" i="17"/>
  <c r="S34" i="17"/>
  <c r="S32" i="17"/>
  <c r="S30" i="17"/>
  <c r="S28" i="17"/>
  <c r="S26" i="17"/>
  <c r="S24" i="17"/>
  <c r="S22" i="17"/>
  <c r="S20" i="17"/>
  <c r="S18" i="17"/>
  <c r="S16" i="17"/>
  <c r="S14" i="17"/>
  <c r="S12" i="17"/>
  <c r="S10" i="17"/>
  <c r="S8" i="17"/>
  <c r="S6" i="17"/>
  <c r="H43" i="17"/>
  <c r="H41" i="17"/>
  <c r="H39" i="17"/>
  <c r="H37" i="17"/>
  <c r="H35" i="17"/>
  <c r="H33" i="17"/>
  <c r="H31" i="17"/>
  <c r="H29" i="17"/>
  <c r="H27" i="17"/>
  <c r="H25" i="17"/>
  <c r="H23" i="17"/>
  <c r="H21" i="17"/>
  <c r="H19" i="17"/>
  <c r="H17" i="17"/>
  <c r="H15" i="17"/>
  <c r="H13" i="17"/>
  <c r="H11" i="17"/>
  <c r="H9" i="17"/>
  <c r="H7" i="17"/>
  <c r="C14" i="6"/>
  <c r="D24" i="5"/>
  <c r="C6" i="6"/>
  <c r="D32" i="5"/>
  <c r="D16" i="5"/>
  <c r="AM15" i="6"/>
  <c r="AM20" i="6"/>
  <c r="AN33" i="5"/>
  <c r="AN17" i="5"/>
  <c r="AI15" i="6"/>
  <c r="AI20" i="6"/>
  <c r="AJ33" i="5"/>
  <c r="AJ17" i="5"/>
  <c r="AE15" i="6"/>
  <c r="AE20" i="6"/>
  <c r="AF33" i="5"/>
  <c r="AF17" i="5"/>
  <c r="AA15" i="6"/>
  <c r="AA20" i="6"/>
  <c r="AA7" i="6"/>
  <c r="AB33" i="5"/>
  <c r="AB17" i="5"/>
  <c r="W15" i="6"/>
  <c r="W20" i="6"/>
  <c r="W7" i="6"/>
  <c r="X33" i="5"/>
  <c r="X17" i="5"/>
  <c r="S15" i="6"/>
  <c r="S20" i="6"/>
  <c r="S7" i="6"/>
  <c r="T33" i="5"/>
  <c r="T17" i="5"/>
  <c r="O15" i="6"/>
  <c r="O20" i="6"/>
  <c r="O7" i="6"/>
  <c r="P33" i="5"/>
  <c r="P17" i="5"/>
  <c r="K15" i="6"/>
  <c r="K20" i="6"/>
  <c r="K7" i="6"/>
  <c r="L33" i="5"/>
  <c r="L17" i="5"/>
  <c r="G15" i="6"/>
  <c r="G20" i="6"/>
  <c r="G7" i="6"/>
  <c r="H33" i="5"/>
  <c r="H17" i="5"/>
  <c r="AO19" i="6"/>
  <c r="AO6" i="6"/>
  <c r="AO14" i="6"/>
  <c r="AP32" i="5"/>
  <c r="AP16" i="5"/>
  <c r="AP24" i="5"/>
  <c r="AK19" i="6"/>
  <c r="AK6" i="6"/>
  <c r="AL32" i="5"/>
  <c r="AL16" i="5"/>
  <c r="AL24" i="5"/>
  <c r="AF25" i="5"/>
  <c r="P25" i="5"/>
  <c r="AD33" i="5"/>
  <c r="N33" i="5"/>
  <c r="P7" i="6"/>
  <c r="H27" i="19"/>
  <c r="H44" i="19"/>
  <c r="B32" i="19"/>
  <c r="H28" i="19"/>
  <c r="M44" i="17"/>
  <c r="M40" i="17"/>
  <c r="M34" i="17"/>
  <c r="M30" i="17"/>
  <c r="M24" i="17"/>
  <c r="M20" i="17"/>
  <c r="M14" i="17"/>
  <c r="M10" i="17"/>
  <c r="G40" i="17"/>
  <c r="G36" i="17"/>
  <c r="G32" i="17"/>
  <c r="G26" i="17"/>
  <c r="G22" i="17"/>
  <c r="G18" i="17"/>
  <c r="G12" i="17"/>
  <c r="G8" i="17"/>
  <c r="AJ15" i="6"/>
  <c r="AJ7" i="6"/>
  <c r="AK25" i="5"/>
  <c r="AJ20" i="6"/>
  <c r="AK33" i="5"/>
  <c r="AK17" i="5"/>
  <c r="AB15" i="6"/>
  <c r="AC25" i="5"/>
  <c r="AB7" i="6"/>
  <c r="AC33" i="5"/>
  <c r="AC17" i="5"/>
  <c r="T15" i="6"/>
  <c r="T7" i="6"/>
  <c r="U25" i="5"/>
  <c r="T20" i="6"/>
  <c r="U33" i="5"/>
  <c r="U17" i="5"/>
  <c r="H15" i="6"/>
  <c r="I25" i="5"/>
  <c r="H7" i="6"/>
  <c r="H20" i="6"/>
  <c r="I33" i="5"/>
  <c r="I17" i="5"/>
  <c r="B55" i="19"/>
  <c r="H55" i="19"/>
  <c r="B53" i="19"/>
  <c r="H53" i="19"/>
  <c r="B49" i="19"/>
  <c r="H49" i="19"/>
  <c r="B41" i="19"/>
  <c r="H41" i="19"/>
  <c r="B37" i="19"/>
  <c r="H37" i="19"/>
  <c r="B33" i="19"/>
  <c r="H33" i="19"/>
  <c r="B29" i="19"/>
  <c r="H29" i="19"/>
  <c r="B23" i="19"/>
  <c r="H23" i="19"/>
  <c r="M43" i="17"/>
  <c r="M41" i="17"/>
  <c r="M39" i="17"/>
  <c r="M37" i="17"/>
  <c r="M35" i="17"/>
  <c r="M33" i="17"/>
  <c r="M31" i="17"/>
  <c r="M29" i="17"/>
  <c r="M27" i="17"/>
  <c r="M25" i="17"/>
  <c r="M23" i="17"/>
  <c r="M21" i="17"/>
  <c r="M19" i="17"/>
  <c r="M17" i="17"/>
  <c r="M15" i="17"/>
  <c r="M13" i="17"/>
  <c r="M11" i="17"/>
  <c r="M9" i="17"/>
  <c r="M7" i="17"/>
  <c r="R44" i="17"/>
  <c r="R42" i="17"/>
  <c r="R40" i="17"/>
  <c r="R38" i="17"/>
  <c r="R36" i="17"/>
  <c r="R34" i="17"/>
  <c r="R32" i="17"/>
  <c r="R30" i="17"/>
  <c r="R28" i="17"/>
  <c r="R26" i="17"/>
  <c r="R24" i="17"/>
  <c r="R22" i="17"/>
  <c r="R20" i="17"/>
  <c r="R18" i="17"/>
  <c r="R16" i="17"/>
  <c r="R12" i="17"/>
  <c r="R10" i="17"/>
  <c r="R8" i="17"/>
  <c r="R6" i="17"/>
  <c r="G43" i="17"/>
  <c r="G41" i="17"/>
  <c r="G39" i="17"/>
  <c r="G37" i="17"/>
  <c r="G35" i="17"/>
  <c r="G33" i="17"/>
  <c r="G31" i="17"/>
  <c r="G29" i="17"/>
  <c r="G27" i="17"/>
  <c r="G25" i="17"/>
  <c r="G23" i="17"/>
  <c r="G21" i="17"/>
  <c r="G19" i="17"/>
  <c r="G17" i="17"/>
  <c r="G15" i="17"/>
  <c r="G13" i="17"/>
  <c r="G11" i="17"/>
  <c r="G9" i="17"/>
  <c r="G7" i="17"/>
  <c r="C15" i="6"/>
  <c r="C20" i="6"/>
  <c r="C7" i="6"/>
  <c r="D33" i="5"/>
  <c r="D17" i="5"/>
  <c r="AL20" i="6"/>
  <c r="AM33" i="5"/>
  <c r="AM17" i="5"/>
  <c r="AL15" i="6"/>
  <c r="AL7" i="6"/>
  <c r="AM25" i="5"/>
  <c r="AH20" i="6"/>
  <c r="AH15" i="6"/>
  <c r="AI33" i="5"/>
  <c r="AI17" i="5"/>
  <c r="AH7" i="6"/>
  <c r="AI25" i="5"/>
  <c r="AD20" i="6"/>
  <c r="AD7" i="6"/>
  <c r="AE33" i="5"/>
  <c r="AE17" i="5"/>
  <c r="AE25" i="5"/>
  <c r="Z20" i="6"/>
  <c r="Z7" i="6"/>
  <c r="AA33" i="5"/>
  <c r="AA17" i="5"/>
  <c r="Z15" i="6"/>
  <c r="AA25" i="5"/>
  <c r="V20" i="6"/>
  <c r="V7" i="6"/>
  <c r="W33" i="5"/>
  <c r="W17" i="5"/>
  <c r="V15" i="6"/>
  <c r="W25" i="5"/>
  <c r="R20" i="6"/>
  <c r="R7" i="6"/>
  <c r="R15" i="6"/>
  <c r="S33" i="5"/>
  <c r="S17" i="5"/>
  <c r="S25" i="5"/>
  <c r="N20" i="6"/>
  <c r="N7" i="6"/>
  <c r="O33" i="5"/>
  <c r="O17" i="5"/>
  <c r="O25" i="5"/>
  <c r="J20" i="6"/>
  <c r="J7" i="6"/>
  <c r="K33" i="5"/>
  <c r="K17" i="5"/>
  <c r="J15" i="6"/>
  <c r="K25" i="5"/>
  <c r="F20" i="6"/>
  <c r="F7" i="6"/>
  <c r="G33" i="5"/>
  <c r="G17" i="5"/>
  <c r="F15" i="6"/>
  <c r="G25" i="5"/>
  <c r="AB25" i="5"/>
  <c r="L25" i="5"/>
  <c r="AM7" i="6"/>
  <c r="N15" i="6"/>
  <c r="AB20" i="6"/>
  <c r="C19" i="6"/>
  <c r="B36" i="19"/>
  <c r="H60" i="19"/>
  <c r="B60" i="19"/>
  <c r="B54" i="19"/>
  <c r="H40" i="19"/>
  <c r="B40" i="19"/>
  <c r="B24" i="19"/>
  <c r="M36" i="17"/>
  <c r="M26" i="17"/>
  <c r="M16" i="17"/>
  <c r="G42" i="17"/>
  <c r="G28" i="17"/>
  <c r="G16" i="17"/>
  <c r="AN15" i="6"/>
  <c r="AN7" i="6"/>
  <c r="AO25" i="5"/>
  <c r="AN20" i="6"/>
  <c r="AO33" i="5"/>
  <c r="AO17" i="5"/>
  <c r="L15" i="6"/>
  <c r="M25" i="5"/>
  <c r="L7" i="6"/>
  <c r="M33" i="5"/>
  <c r="M17" i="5"/>
  <c r="B57" i="19"/>
  <c r="H57" i="19"/>
  <c r="B51" i="19"/>
  <c r="H51" i="19"/>
  <c r="B47" i="19"/>
  <c r="H47" i="19"/>
  <c r="B45" i="19"/>
  <c r="H45" i="19"/>
  <c r="B39" i="19"/>
  <c r="H39" i="19"/>
  <c r="B35" i="19"/>
  <c r="H35" i="19"/>
  <c r="B31" i="19"/>
  <c r="H31" i="19"/>
  <c r="B25" i="19"/>
  <c r="H25" i="19"/>
  <c r="N44" i="17"/>
  <c r="N42" i="17"/>
  <c r="N40" i="17"/>
  <c r="N38" i="17"/>
  <c r="N36" i="17"/>
  <c r="N34" i="17"/>
  <c r="N32" i="17"/>
  <c r="N30" i="17"/>
  <c r="N28" i="17"/>
  <c r="N26" i="17"/>
  <c r="N24" i="17"/>
  <c r="N22" i="17"/>
  <c r="N20" i="17"/>
  <c r="N18" i="17"/>
  <c r="N16" i="17"/>
  <c r="N14" i="17"/>
  <c r="N12" i="17"/>
  <c r="N10" i="17"/>
  <c r="N8" i="17"/>
  <c r="N6" i="17"/>
  <c r="AO20" i="6"/>
  <c r="AO15" i="6"/>
  <c r="AO7" i="6"/>
  <c r="AP25" i="5"/>
  <c r="AK20" i="6"/>
  <c r="AK15" i="6"/>
  <c r="AK7" i="6"/>
  <c r="AL25" i="5"/>
  <c r="AG20" i="6"/>
  <c r="AG15" i="6"/>
  <c r="AG7" i="6"/>
  <c r="AH25" i="5"/>
  <c r="AC20" i="6"/>
  <c r="AC7" i="6"/>
  <c r="AC15" i="6"/>
  <c r="AD25" i="5"/>
  <c r="Y20" i="6"/>
  <c r="Y7" i="6"/>
  <c r="Y15" i="6"/>
  <c r="Z25" i="5"/>
  <c r="U20" i="6"/>
  <c r="U7" i="6"/>
  <c r="U15" i="6"/>
  <c r="V25" i="5"/>
  <c r="Q20" i="6"/>
  <c r="Q7" i="6"/>
  <c r="Q15" i="6"/>
  <c r="R25" i="5"/>
  <c r="M20" i="6"/>
  <c r="M7" i="6"/>
  <c r="M15" i="6"/>
  <c r="N25" i="5"/>
  <c r="I20" i="6"/>
  <c r="I7" i="6"/>
  <c r="I15" i="6"/>
  <c r="J25" i="5"/>
  <c r="E20" i="6"/>
  <c r="E7" i="6"/>
  <c r="E15" i="6"/>
  <c r="F25" i="5"/>
  <c r="AM14" i="6"/>
  <c r="AM19" i="6"/>
  <c r="AN24" i="5"/>
  <c r="AN32" i="5"/>
  <c r="AN16" i="5"/>
  <c r="AI14" i="6"/>
  <c r="AJ24" i="5"/>
  <c r="AI6" i="6"/>
  <c r="AJ32" i="5"/>
  <c r="AJ16" i="5"/>
  <c r="AE14" i="6"/>
  <c r="AF24" i="5"/>
  <c r="AE6" i="6"/>
  <c r="AE19" i="6"/>
  <c r="AF32" i="5"/>
  <c r="AF16" i="5"/>
  <c r="AA14" i="6"/>
  <c r="AA6" i="6"/>
  <c r="AB24" i="5"/>
  <c r="AA19" i="6"/>
  <c r="AB32" i="5"/>
  <c r="AB16" i="5"/>
  <c r="W14" i="6"/>
  <c r="W19" i="6"/>
  <c r="X24" i="5"/>
  <c r="X32" i="5"/>
  <c r="X16" i="5"/>
  <c r="S14" i="6"/>
  <c r="T24" i="5"/>
  <c r="S6" i="6"/>
  <c r="T32" i="5"/>
  <c r="T16" i="5"/>
  <c r="O14" i="6"/>
  <c r="P24" i="5"/>
  <c r="O6" i="6"/>
  <c r="O19" i="6"/>
  <c r="P32" i="5"/>
  <c r="P16" i="5"/>
  <c r="K14" i="6"/>
  <c r="K6" i="6"/>
  <c r="L24" i="5"/>
  <c r="K19" i="6"/>
  <c r="L32" i="5"/>
  <c r="L16" i="5"/>
  <c r="G14" i="6"/>
  <c r="G19" i="6"/>
  <c r="H24" i="5"/>
  <c r="H32" i="5"/>
  <c r="H16" i="5"/>
  <c r="AP17" i="5"/>
  <c r="Z17" i="5"/>
  <c r="J17" i="5"/>
  <c r="AN25" i="5"/>
  <c r="X25" i="5"/>
  <c r="H25" i="5"/>
  <c r="AL33" i="5"/>
  <c r="V33" i="5"/>
  <c r="F33" i="5"/>
  <c r="AI7" i="6"/>
  <c r="W6" i="6"/>
  <c r="AK14" i="6"/>
  <c r="L20" i="6"/>
  <c r="H59" i="19"/>
  <c r="AL14" i="6"/>
  <c r="AL19" i="6"/>
  <c r="AL6" i="6"/>
  <c r="AH14" i="6"/>
  <c r="AH19" i="6"/>
  <c r="AH6" i="6"/>
  <c r="AD14" i="6"/>
  <c r="AD19" i="6"/>
  <c r="AD6" i="6"/>
  <c r="Z14" i="6"/>
  <c r="Z19" i="6"/>
  <c r="Z6" i="6"/>
  <c r="V14" i="6"/>
  <c r="V19" i="6"/>
  <c r="V6" i="6"/>
  <c r="R14" i="6"/>
  <c r="R19" i="6"/>
  <c r="R6" i="6"/>
  <c r="N14" i="6"/>
  <c r="N19" i="6"/>
  <c r="N6" i="6"/>
  <c r="J14" i="6"/>
  <c r="J19" i="6"/>
  <c r="J6" i="6"/>
  <c r="F14" i="6"/>
  <c r="F19" i="6"/>
  <c r="F6" i="6"/>
  <c r="AH24" i="5"/>
  <c r="R24" i="5"/>
  <c r="AG19" i="6"/>
  <c r="AG6" i="6"/>
  <c r="AC19" i="6"/>
  <c r="AC6" i="6"/>
  <c r="Y19" i="6"/>
  <c r="Y6" i="6"/>
  <c r="U19" i="6"/>
  <c r="U6" i="6"/>
  <c r="Q19" i="6"/>
  <c r="Q6" i="6"/>
  <c r="M19" i="6"/>
  <c r="M6" i="6"/>
  <c r="I19" i="6"/>
  <c r="I6" i="6"/>
  <c r="E19" i="6"/>
  <c r="E6" i="6"/>
  <c r="AM16" i="5"/>
  <c r="AI16" i="5"/>
  <c r="AE16" i="5"/>
  <c r="AA16" i="5"/>
  <c r="W16" i="5"/>
  <c r="S16" i="5"/>
  <c r="O16" i="5"/>
  <c r="K16" i="5"/>
  <c r="G16" i="5"/>
  <c r="AM32" i="5"/>
  <c r="AI32" i="5"/>
  <c r="AE32" i="5"/>
  <c r="AA32" i="5"/>
  <c r="W32" i="5"/>
  <c r="S32" i="5"/>
  <c r="O32" i="5"/>
  <c r="K32" i="5"/>
  <c r="G32" i="5"/>
  <c r="AC14" i="6"/>
  <c r="M14" i="6"/>
  <c r="AN19" i="6"/>
  <c r="AN6" i="6"/>
  <c r="AN14" i="6"/>
  <c r="AJ19" i="6"/>
  <c r="AJ6" i="6"/>
  <c r="AJ14" i="6"/>
  <c r="AF19" i="6"/>
  <c r="AF6" i="6"/>
  <c r="AF14" i="6"/>
  <c r="AB19" i="6"/>
  <c r="AB6" i="6"/>
  <c r="AB14" i="6"/>
  <c r="X19" i="6"/>
  <c r="X6" i="6"/>
  <c r="X14" i="6"/>
  <c r="T19" i="6"/>
  <c r="T6" i="6"/>
  <c r="T14" i="6"/>
  <c r="P19" i="6"/>
  <c r="P6" i="6"/>
  <c r="P14" i="6"/>
  <c r="L19" i="6"/>
  <c r="L6" i="6"/>
  <c r="L14" i="6"/>
  <c r="H19" i="6"/>
  <c r="H6" i="6"/>
  <c r="H14" i="6"/>
  <c r="D19" i="6"/>
  <c r="D6" i="6"/>
  <c r="D14" i="6"/>
  <c r="AH16" i="5"/>
  <c r="AD16" i="5"/>
  <c r="Z16" i="5"/>
  <c r="V16" i="5"/>
  <c r="R16" i="5"/>
  <c r="N16" i="5"/>
  <c r="J16" i="5"/>
  <c r="F16" i="5"/>
  <c r="AH32" i="5"/>
  <c r="AD32" i="5"/>
  <c r="Z32" i="5"/>
  <c r="V32" i="5"/>
  <c r="R32" i="5"/>
  <c r="N32" i="5"/>
  <c r="J32" i="5"/>
  <c r="F32" i="5"/>
  <c r="Y14" i="6"/>
  <c r="I14" i="6"/>
  <c r="J44" i="17"/>
  <c r="I44" i="17"/>
  <c r="J43" i="17"/>
  <c r="I43" i="17"/>
  <c r="J42" i="17"/>
  <c r="I42" i="17"/>
  <c r="J41" i="17"/>
  <c r="I41" i="17"/>
  <c r="J40" i="17"/>
  <c r="I40" i="17"/>
  <c r="J39" i="17"/>
  <c r="I39" i="17"/>
  <c r="J38" i="17"/>
  <c r="I38" i="17"/>
  <c r="J37" i="17"/>
  <c r="I37" i="17"/>
  <c r="J36" i="17"/>
  <c r="I36" i="17"/>
  <c r="J34" i="17"/>
  <c r="I34" i="17"/>
  <c r="J33" i="17"/>
  <c r="I33" i="17"/>
  <c r="J31" i="17"/>
  <c r="I31" i="17"/>
  <c r="J30" i="17"/>
  <c r="I30" i="17"/>
  <c r="J29" i="17"/>
  <c r="I29" i="17"/>
  <c r="J28" i="17"/>
  <c r="I28" i="17"/>
  <c r="J27" i="17"/>
  <c r="I27" i="17"/>
  <c r="J26" i="17"/>
  <c r="I26" i="17"/>
  <c r="J25" i="17"/>
  <c r="I25" i="17"/>
  <c r="J24" i="17"/>
  <c r="I24" i="17"/>
  <c r="J23" i="17"/>
  <c r="I23" i="17"/>
  <c r="J22" i="17"/>
  <c r="I22" i="17"/>
  <c r="J21" i="17"/>
  <c r="I21" i="17"/>
  <c r="J20" i="17"/>
  <c r="I20" i="17"/>
  <c r="J19" i="17"/>
  <c r="I19" i="17"/>
  <c r="J18" i="17"/>
  <c r="I18" i="17"/>
  <c r="J17" i="17"/>
  <c r="I17" i="17"/>
  <c r="J16" i="17"/>
  <c r="I16" i="17"/>
  <c r="J15" i="17"/>
  <c r="I15" i="17"/>
  <c r="J14" i="17"/>
  <c r="I14" i="17"/>
  <c r="J13" i="17"/>
  <c r="I13" i="17"/>
  <c r="J12" i="17"/>
  <c r="I12" i="17"/>
  <c r="J11" i="17"/>
  <c r="I11" i="17"/>
  <c r="J10" i="17"/>
  <c r="I10" i="17"/>
  <c r="J9" i="17"/>
  <c r="I9" i="17"/>
  <c r="J8" i="17"/>
  <c r="I8" i="17"/>
  <c r="J7" i="17"/>
  <c r="I7" i="17"/>
  <c r="J6" i="17"/>
  <c r="I6" i="17"/>
  <c r="D45" i="17"/>
  <c r="O7" i="17" l="1"/>
  <c r="O9" i="17"/>
  <c r="O11" i="17"/>
  <c r="O13" i="17"/>
  <c r="T13" i="17" s="1"/>
  <c r="K7" i="5" s="1"/>
  <c r="D14" i="14" s="1"/>
  <c r="O15" i="17"/>
  <c r="O17" i="17"/>
  <c r="O19" i="17"/>
  <c r="T19" i="17" s="1"/>
  <c r="Q7" i="5" s="1"/>
  <c r="D20" i="14" s="1"/>
  <c r="O21" i="17"/>
  <c r="T21" i="17" s="1"/>
  <c r="S7" i="5" s="1"/>
  <c r="D22" i="14" s="1"/>
  <c r="O23" i="17"/>
  <c r="O25" i="17"/>
  <c r="O27" i="17"/>
  <c r="T27" i="17" s="1"/>
  <c r="Y7" i="5" s="1"/>
  <c r="D28" i="14" s="1"/>
  <c r="O29" i="17"/>
  <c r="T29" i="17" s="1"/>
  <c r="AA7" i="5" s="1"/>
  <c r="D30" i="14" s="1"/>
  <c r="O31" i="17"/>
  <c r="O34" i="17"/>
  <c r="O37" i="17"/>
  <c r="T37" i="17" s="1"/>
  <c r="AI7" i="5" s="1"/>
  <c r="D38" i="14" s="1"/>
  <c r="O39" i="17"/>
  <c r="T39" i="17" s="1"/>
  <c r="AK7" i="5" s="1"/>
  <c r="D40" i="14" s="1"/>
  <c r="O41" i="17"/>
  <c r="H58" i="19"/>
  <c r="B56" i="19"/>
  <c r="H34" i="19"/>
  <c r="B52" i="19"/>
  <c r="B48" i="19"/>
  <c r="H38" i="19"/>
  <c r="H50" i="19"/>
  <c r="B30" i="19"/>
  <c r="H30" i="19"/>
  <c r="B22" i="19"/>
  <c r="H22" i="19"/>
  <c r="J45" i="17"/>
  <c r="O35" i="17" s="1"/>
  <c r="T35" i="17" s="1"/>
  <c r="AG7" i="5" s="1"/>
  <c r="D36" i="14" s="1"/>
  <c r="O8" i="17"/>
  <c r="O12" i="17"/>
  <c r="T12" i="17" s="1"/>
  <c r="J7" i="5" s="1"/>
  <c r="D13" i="14" s="1"/>
  <c r="O16" i="17"/>
  <c r="T16" i="17" s="1"/>
  <c r="N7" i="5" s="1"/>
  <c r="D17" i="14" s="1"/>
  <c r="O20" i="17"/>
  <c r="T20" i="17" s="1"/>
  <c r="R7" i="5" s="1"/>
  <c r="D21" i="14" s="1"/>
  <c r="O24" i="17"/>
  <c r="O28" i="17"/>
  <c r="T28" i="17" s="1"/>
  <c r="Z7" i="5" s="1"/>
  <c r="D29" i="14" s="1"/>
  <c r="O33" i="17"/>
  <c r="T33" i="17" s="1"/>
  <c r="AE7" i="5" s="1"/>
  <c r="D34" i="14" s="1"/>
  <c r="O38" i="17"/>
  <c r="T38" i="17" s="1"/>
  <c r="AJ7" i="5" s="1"/>
  <c r="D39" i="14" s="1"/>
  <c r="O42" i="17"/>
  <c r="O10" i="17"/>
  <c r="T10" i="17" s="1"/>
  <c r="H7" i="5" s="1"/>
  <c r="D11" i="14" s="1"/>
  <c r="O14" i="17"/>
  <c r="T14" i="17" s="1"/>
  <c r="L7" i="5" s="1"/>
  <c r="D15" i="14" s="1"/>
  <c r="O18" i="17"/>
  <c r="T18" i="17" s="1"/>
  <c r="P7" i="5" s="1"/>
  <c r="D19" i="14" s="1"/>
  <c r="O22" i="17"/>
  <c r="T22" i="17" s="1"/>
  <c r="T7" i="5" s="1"/>
  <c r="D23" i="14" s="1"/>
  <c r="O26" i="17"/>
  <c r="T26" i="17" s="1"/>
  <c r="X7" i="5" s="1"/>
  <c r="D27" i="14" s="1"/>
  <c r="O30" i="17"/>
  <c r="T30" i="17" s="1"/>
  <c r="AB7" i="5" s="1"/>
  <c r="D31" i="14" s="1"/>
  <c r="O36" i="17"/>
  <c r="T36" i="17" s="1"/>
  <c r="AH7" i="5" s="1"/>
  <c r="D37" i="14" s="1"/>
  <c r="O40" i="17"/>
  <c r="T40" i="17" s="1"/>
  <c r="AL7" i="5" s="1"/>
  <c r="D41" i="14" s="1"/>
  <c r="O44" i="17"/>
  <c r="T44" i="17" s="1"/>
  <c r="AP7" i="5" s="1"/>
  <c r="D45" i="14" s="1"/>
  <c r="O43" i="17"/>
  <c r="T43" i="17" s="1"/>
  <c r="AO7" i="5" s="1"/>
  <c r="D44" i="14" s="1"/>
  <c r="O6" i="17"/>
  <c r="T41" i="17"/>
  <c r="AM7" i="5" s="1"/>
  <c r="D42" i="14" s="1"/>
  <c r="I45" i="17"/>
  <c r="O32" i="17" s="1"/>
  <c r="T32" i="17" s="1"/>
  <c r="AD7" i="5" s="1"/>
  <c r="D33" i="14" s="1"/>
  <c r="T8" i="17"/>
  <c r="F7" i="5" s="1"/>
  <c r="D9" i="14" s="1"/>
  <c r="T24" i="17"/>
  <c r="V7" i="5" s="1"/>
  <c r="D25" i="14" s="1"/>
  <c r="T42" i="17"/>
  <c r="AN7" i="5" s="1"/>
  <c r="D43" i="14" s="1"/>
  <c r="T7" i="17"/>
  <c r="E7" i="5" s="1"/>
  <c r="D8" i="14" s="1"/>
  <c r="T9" i="17"/>
  <c r="G7" i="5" s="1"/>
  <c r="D10" i="14" s="1"/>
  <c r="T11" i="17"/>
  <c r="I7" i="5" s="1"/>
  <c r="D12" i="14" s="1"/>
  <c r="T15" i="17"/>
  <c r="M7" i="5" s="1"/>
  <c r="D16" i="14" s="1"/>
  <c r="T17" i="17"/>
  <c r="O7" i="5" s="1"/>
  <c r="D18" i="14" s="1"/>
  <c r="T23" i="17"/>
  <c r="U7" i="5" s="1"/>
  <c r="D24" i="14" s="1"/>
  <c r="T25" i="17"/>
  <c r="W7" i="5" s="1"/>
  <c r="D26" i="14" s="1"/>
  <c r="T31" i="17"/>
  <c r="AC7" i="5" s="1"/>
  <c r="D32" i="14" s="1"/>
  <c r="T34" i="17"/>
  <c r="AF7" i="5" s="1"/>
  <c r="D35" i="14" s="1"/>
  <c r="O45" i="17" l="1"/>
  <c r="T6" i="17"/>
  <c r="D7" i="5" s="1"/>
  <c r="D7" i="14" s="1"/>
  <c r="T45" i="17" l="1"/>
  <c r="G169" i="13"/>
  <c r="G168" i="13"/>
  <c r="G167" i="13"/>
  <c r="G166" i="13"/>
  <c r="G165" i="13"/>
  <c r="G164" i="13"/>
  <c r="G163" i="13"/>
  <c r="G162" i="13"/>
  <c r="G161" i="13"/>
  <c r="G160" i="13"/>
  <c r="G159" i="13"/>
  <c r="G158" i="13"/>
  <c r="G157" i="13"/>
  <c r="G156" i="13"/>
  <c r="G155" i="13"/>
  <c r="G154" i="13"/>
  <c r="G153" i="13"/>
  <c r="G152" i="13"/>
  <c r="G151" i="13"/>
  <c r="G150" i="13"/>
  <c r="G149" i="13"/>
  <c r="G148" i="13"/>
  <c r="G147" i="13"/>
  <c r="G146" i="13"/>
  <c r="G145" i="13"/>
  <c r="G144" i="13"/>
  <c r="G143" i="13"/>
  <c r="G142" i="13"/>
  <c r="G141" i="13"/>
  <c r="G140" i="13"/>
  <c r="G139" i="13"/>
  <c r="G138" i="13"/>
  <c r="G137" i="13"/>
  <c r="G136" i="13"/>
  <c r="G135" i="13"/>
  <c r="G134" i="13"/>
  <c r="G133" i="13"/>
  <c r="G132" i="13"/>
  <c r="G131" i="13"/>
  <c r="G69" i="13"/>
  <c r="G68" i="13"/>
  <c r="G67" i="13"/>
  <c r="G66" i="13"/>
  <c r="G65" i="13"/>
  <c r="G64" i="13"/>
  <c r="G63" i="13"/>
  <c r="G62" i="13"/>
  <c r="G61" i="13"/>
  <c r="G60" i="13"/>
  <c r="G59" i="13"/>
  <c r="G58" i="13"/>
  <c r="G57" i="13"/>
  <c r="G56" i="13"/>
  <c r="G55" i="13"/>
  <c r="G54" i="13"/>
  <c r="G53" i="13"/>
  <c r="G52" i="13"/>
  <c r="G51" i="13"/>
  <c r="G50" i="13"/>
  <c r="G49" i="13"/>
  <c r="G48" i="13"/>
  <c r="G47" i="13"/>
  <c r="G46" i="13"/>
  <c r="G45" i="13"/>
  <c r="G44" i="13"/>
  <c r="G43" i="13"/>
  <c r="G42" i="13"/>
  <c r="G41" i="13"/>
  <c r="G40" i="13"/>
  <c r="G39" i="13"/>
  <c r="G38" i="13"/>
  <c r="G37" i="13"/>
  <c r="G36" i="13"/>
  <c r="G35" i="13"/>
  <c r="G34" i="13"/>
  <c r="G33" i="13"/>
  <c r="G32" i="13"/>
  <c r="G31" i="13"/>
  <c r="D8" i="7" l="1"/>
  <c r="AP134" i="15" l="1"/>
  <c r="AO134" i="15"/>
  <c r="AN134" i="15"/>
  <c r="AM134" i="15"/>
  <c r="AL134" i="15"/>
  <c r="AK134" i="15"/>
  <c r="AJ134" i="15"/>
  <c r="AI134" i="15"/>
  <c r="AH134" i="15"/>
  <c r="AG134" i="15"/>
  <c r="AF134" i="15"/>
  <c r="AE134" i="15"/>
  <c r="AD134" i="15"/>
  <c r="AC134" i="15"/>
  <c r="AB134" i="15"/>
  <c r="AA134" i="15"/>
  <c r="Z134" i="15"/>
  <c r="Y134" i="15"/>
  <c r="X134" i="15"/>
  <c r="W134" i="15"/>
  <c r="V134" i="15"/>
  <c r="U134" i="15"/>
  <c r="T134" i="15"/>
  <c r="S134" i="15"/>
  <c r="R134" i="15"/>
  <c r="Q134" i="15"/>
  <c r="P134" i="15"/>
  <c r="O134" i="15"/>
  <c r="N134" i="15"/>
  <c r="M134" i="15"/>
  <c r="L134" i="15"/>
  <c r="K134" i="15"/>
  <c r="J134" i="15"/>
  <c r="I134" i="15"/>
  <c r="H134" i="15"/>
  <c r="G134" i="15"/>
  <c r="F134" i="15"/>
  <c r="E134" i="15"/>
  <c r="D134" i="15"/>
  <c r="AP133" i="15"/>
  <c r="AO133" i="15"/>
  <c r="AN133" i="15"/>
  <c r="AM133" i="15"/>
  <c r="AL133" i="15"/>
  <c r="AK133" i="15"/>
  <c r="AJ133" i="15"/>
  <c r="AI133" i="15"/>
  <c r="AH133" i="15"/>
  <c r="AG133" i="15"/>
  <c r="AF133" i="15"/>
  <c r="AE133" i="15"/>
  <c r="AD133" i="15"/>
  <c r="AC133" i="15"/>
  <c r="AB133" i="15"/>
  <c r="AA133" i="15"/>
  <c r="Z133" i="15"/>
  <c r="Y133" i="15"/>
  <c r="X133" i="15"/>
  <c r="W133" i="15"/>
  <c r="V133" i="15"/>
  <c r="U133" i="15"/>
  <c r="T133" i="15"/>
  <c r="S133" i="15"/>
  <c r="R133" i="15"/>
  <c r="Q133" i="15"/>
  <c r="P133" i="15"/>
  <c r="O133" i="15"/>
  <c r="N133" i="15"/>
  <c r="M133" i="15"/>
  <c r="L133" i="15"/>
  <c r="K133" i="15"/>
  <c r="J133" i="15"/>
  <c r="I133" i="15"/>
  <c r="H133" i="15"/>
  <c r="G133" i="15"/>
  <c r="F133" i="15"/>
  <c r="E133" i="15"/>
  <c r="D133" i="15"/>
  <c r="AP132" i="15"/>
  <c r="AO132" i="15"/>
  <c r="AN132" i="15"/>
  <c r="AM132" i="15"/>
  <c r="AL132" i="15"/>
  <c r="AK132" i="15"/>
  <c r="AJ132" i="15"/>
  <c r="AI132" i="15"/>
  <c r="AH132" i="15"/>
  <c r="AG132" i="15"/>
  <c r="AF132" i="15"/>
  <c r="AE132" i="15"/>
  <c r="AD132" i="15"/>
  <c r="AC132" i="15"/>
  <c r="AB132" i="15"/>
  <c r="AA132" i="15"/>
  <c r="Z132" i="15"/>
  <c r="Y132" i="15"/>
  <c r="X132" i="15"/>
  <c r="W132" i="15"/>
  <c r="V132" i="15"/>
  <c r="U132" i="15"/>
  <c r="T132" i="15"/>
  <c r="S132" i="15"/>
  <c r="R132" i="15"/>
  <c r="Q132" i="15"/>
  <c r="P132" i="15"/>
  <c r="O132" i="15"/>
  <c r="N132" i="15"/>
  <c r="M132" i="15"/>
  <c r="L132" i="15"/>
  <c r="K132" i="15"/>
  <c r="J132" i="15"/>
  <c r="I132" i="15"/>
  <c r="H132" i="15"/>
  <c r="G132" i="15"/>
  <c r="F132" i="15"/>
  <c r="E132" i="15"/>
  <c r="D132" i="15"/>
  <c r="AP131" i="15"/>
  <c r="AO131" i="15"/>
  <c r="AN131" i="15"/>
  <c r="AM131" i="15"/>
  <c r="AL131" i="15"/>
  <c r="AK131" i="15"/>
  <c r="AJ131" i="15"/>
  <c r="AI131" i="15"/>
  <c r="AH131" i="15"/>
  <c r="AG131" i="15"/>
  <c r="AF131" i="15"/>
  <c r="AE131" i="15"/>
  <c r="AD131" i="15"/>
  <c r="AC131" i="15"/>
  <c r="AB131" i="15"/>
  <c r="AA131" i="15"/>
  <c r="Z131" i="15"/>
  <c r="Y131" i="15"/>
  <c r="X131" i="15"/>
  <c r="W131" i="15"/>
  <c r="V131" i="15"/>
  <c r="U131" i="15"/>
  <c r="T131" i="15"/>
  <c r="S131" i="15"/>
  <c r="R131" i="15"/>
  <c r="Q131" i="15"/>
  <c r="P131" i="15"/>
  <c r="O131" i="15"/>
  <c r="N131" i="15"/>
  <c r="M131" i="15"/>
  <c r="L131" i="15"/>
  <c r="K131" i="15"/>
  <c r="J131" i="15"/>
  <c r="I131" i="15"/>
  <c r="H131" i="15"/>
  <c r="G131" i="15"/>
  <c r="F131" i="15"/>
  <c r="E131" i="15"/>
  <c r="D131" i="15"/>
  <c r="AP130" i="15"/>
  <c r="AO130" i="15"/>
  <c r="AN130" i="15"/>
  <c r="AM130" i="15"/>
  <c r="AL130" i="15"/>
  <c r="AK130" i="15"/>
  <c r="AJ130" i="15"/>
  <c r="AI130" i="15"/>
  <c r="AH130" i="15"/>
  <c r="AG130" i="15"/>
  <c r="AF130" i="15"/>
  <c r="AE130" i="15"/>
  <c r="AD130" i="15"/>
  <c r="AC130" i="15"/>
  <c r="AB130" i="15"/>
  <c r="AA130" i="15"/>
  <c r="Z130" i="15"/>
  <c r="Y130" i="15"/>
  <c r="X130" i="15"/>
  <c r="W130" i="15"/>
  <c r="V130" i="15"/>
  <c r="U130" i="15"/>
  <c r="T130" i="15"/>
  <c r="S130" i="15"/>
  <c r="R130" i="15"/>
  <c r="Q130" i="15"/>
  <c r="P130" i="15"/>
  <c r="O130" i="15"/>
  <c r="N130" i="15"/>
  <c r="M130" i="15"/>
  <c r="L130" i="15"/>
  <c r="K130" i="15"/>
  <c r="J130" i="15"/>
  <c r="I130" i="15"/>
  <c r="H130" i="15"/>
  <c r="G130" i="15"/>
  <c r="F130" i="15"/>
  <c r="E130" i="15"/>
  <c r="D130" i="15"/>
  <c r="AP129" i="15"/>
  <c r="AO129" i="15"/>
  <c r="AN129" i="15"/>
  <c r="AM129" i="15"/>
  <c r="AL129" i="15"/>
  <c r="AK129" i="15"/>
  <c r="AJ129" i="15"/>
  <c r="AI129" i="15"/>
  <c r="AH129" i="15"/>
  <c r="AG129" i="15"/>
  <c r="AF129" i="15"/>
  <c r="AE129" i="15"/>
  <c r="AD129" i="15"/>
  <c r="AC129" i="15"/>
  <c r="AB129" i="15"/>
  <c r="AA129" i="15"/>
  <c r="Z129" i="15"/>
  <c r="Y129" i="15"/>
  <c r="X129" i="15"/>
  <c r="W129" i="15"/>
  <c r="V129" i="15"/>
  <c r="U129" i="15"/>
  <c r="T129" i="15"/>
  <c r="S129" i="15"/>
  <c r="R129" i="15"/>
  <c r="Q129" i="15"/>
  <c r="P129" i="15"/>
  <c r="O129" i="15"/>
  <c r="N129" i="15"/>
  <c r="M129" i="15"/>
  <c r="L129" i="15"/>
  <c r="K129" i="15"/>
  <c r="J129" i="15"/>
  <c r="I129" i="15"/>
  <c r="H129" i="15"/>
  <c r="G129" i="15"/>
  <c r="F129" i="15"/>
  <c r="E129" i="15"/>
  <c r="D129" i="15"/>
  <c r="AP128" i="15"/>
  <c r="AO128" i="15"/>
  <c r="AN128" i="15"/>
  <c r="AM128" i="15"/>
  <c r="AL128" i="15"/>
  <c r="AK128" i="15"/>
  <c r="AJ128" i="15"/>
  <c r="AI128" i="15"/>
  <c r="AH128" i="15"/>
  <c r="AG128" i="15"/>
  <c r="AF128" i="15"/>
  <c r="AE128" i="15"/>
  <c r="AD128" i="15"/>
  <c r="AC128" i="15"/>
  <c r="AB128" i="15"/>
  <c r="AA128" i="15"/>
  <c r="Z128" i="15"/>
  <c r="Y128" i="15"/>
  <c r="X128" i="15"/>
  <c r="W128" i="15"/>
  <c r="V128" i="15"/>
  <c r="U128" i="15"/>
  <c r="T128" i="15"/>
  <c r="S128" i="15"/>
  <c r="R128" i="15"/>
  <c r="Q128" i="15"/>
  <c r="P128" i="15"/>
  <c r="O128" i="15"/>
  <c r="N128" i="15"/>
  <c r="M128" i="15"/>
  <c r="L128" i="15"/>
  <c r="K128" i="15"/>
  <c r="J128" i="15"/>
  <c r="I128" i="15"/>
  <c r="H128" i="15"/>
  <c r="G128" i="15"/>
  <c r="F128" i="15"/>
  <c r="E128" i="15"/>
  <c r="D128" i="15"/>
  <c r="AP127" i="15"/>
  <c r="AO127" i="15"/>
  <c r="AN127" i="15"/>
  <c r="AM127" i="15"/>
  <c r="AL127" i="15"/>
  <c r="AK127" i="15"/>
  <c r="AJ127" i="15"/>
  <c r="AI127" i="15"/>
  <c r="AH127" i="15"/>
  <c r="AG127" i="15"/>
  <c r="AF127" i="15"/>
  <c r="AE127" i="15"/>
  <c r="AD127" i="15"/>
  <c r="AC127" i="15"/>
  <c r="AB127" i="15"/>
  <c r="AA127" i="15"/>
  <c r="Z127" i="15"/>
  <c r="Y127" i="15"/>
  <c r="X127" i="15"/>
  <c r="W127" i="15"/>
  <c r="V127" i="15"/>
  <c r="U127" i="15"/>
  <c r="T127" i="15"/>
  <c r="S127" i="15"/>
  <c r="R127" i="15"/>
  <c r="Q127" i="15"/>
  <c r="P127" i="15"/>
  <c r="O127" i="15"/>
  <c r="N127" i="15"/>
  <c r="M127" i="15"/>
  <c r="L127" i="15"/>
  <c r="K127" i="15"/>
  <c r="J127" i="15"/>
  <c r="I127" i="15"/>
  <c r="H127" i="15"/>
  <c r="G127" i="15"/>
  <c r="F127" i="15"/>
  <c r="E127" i="15"/>
  <c r="D127" i="15"/>
  <c r="AP126" i="15"/>
  <c r="AO126" i="15"/>
  <c r="AN126" i="15"/>
  <c r="AM126" i="15"/>
  <c r="AL126" i="15"/>
  <c r="AK126" i="15"/>
  <c r="AJ126" i="15"/>
  <c r="AI126" i="15"/>
  <c r="AH126" i="15"/>
  <c r="AG126" i="15"/>
  <c r="AF126" i="15"/>
  <c r="AE126" i="15"/>
  <c r="AD126" i="15"/>
  <c r="AC126" i="15"/>
  <c r="AB126" i="15"/>
  <c r="AA126" i="15"/>
  <c r="Z126" i="15"/>
  <c r="Y126" i="15"/>
  <c r="X126" i="15"/>
  <c r="W126" i="15"/>
  <c r="V126" i="15"/>
  <c r="U126" i="15"/>
  <c r="T126" i="15"/>
  <c r="S126" i="15"/>
  <c r="R126" i="15"/>
  <c r="Q126" i="15"/>
  <c r="P126" i="15"/>
  <c r="O126" i="15"/>
  <c r="N126" i="15"/>
  <c r="M126" i="15"/>
  <c r="L126" i="15"/>
  <c r="K126" i="15"/>
  <c r="J126" i="15"/>
  <c r="I126" i="15"/>
  <c r="H126" i="15"/>
  <c r="G126" i="15"/>
  <c r="F126" i="15"/>
  <c r="E126" i="15"/>
  <c r="D126" i="15"/>
  <c r="AP125" i="15"/>
  <c r="AO125" i="15"/>
  <c r="AN125" i="15"/>
  <c r="AM125" i="15"/>
  <c r="AL125" i="15"/>
  <c r="AK125" i="15"/>
  <c r="AJ125" i="15"/>
  <c r="AI125" i="15"/>
  <c r="AH125" i="15"/>
  <c r="AG125" i="15"/>
  <c r="AF125" i="15"/>
  <c r="AE125" i="15"/>
  <c r="AD125" i="15"/>
  <c r="AC125" i="15"/>
  <c r="AB125" i="15"/>
  <c r="AA125" i="15"/>
  <c r="Z125" i="15"/>
  <c r="Y125" i="15"/>
  <c r="X125" i="15"/>
  <c r="W125" i="15"/>
  <c r="V125" i="15"/>
  <c r="U125" i="15"/>
  <c r="T125" i="15"/>
  <c r="S125" i="15"/>
  <c r="R125" i="15"/>
  <c r="Q125" i="15"/>
  <c r="P125" i="15"/>
  <c r="O125" i="15"/>
  <c r="N125" i="15"/>
  <c r="M125" i="15"/>
  <c r="L125" i="15"/>
  <c r="K125" i="15"/>
  <c r="J125" i="15"/>
  <c r="I125" i="15"/>
  <c r="H125" i="15"/>
  <c r="G125" i="15"/>
  <c r="F125" i="15"/>
  <c r="E125" i="15"/>
  <c r="D125" i="15"/>
  <c r="AP124" i="15"/>
  <c r="AO124" i="15"/>
  <c r="AN124" i="15"/>
  <c r="AM124" i="15"/>
  <c r="AL124" i="15"/>
  <c r="AK124" i="15"/>
  <c r="AJ124" i="15"/>
  <c r="AI124" i="15"/>
  <c r="AH124" i="15"/>
  <c r="AG124" i="15"/>
  <c r="AF124" i="15"/>
  <c r="AE124" i="15"/>
  <c r="AD124" i="15"/>
  <c r="AC124" i="15"/>
  <c r="AB124" i="15"/>
  <c r="AA124" i="15"/>
  <c r="Z124" i="15"/>
  <c r="Y124" i="15"/>
  <c r="X124" i="15"/>
  <c r="W124" i="15"/>
  <c r="V124" i="15"/>
  <c r="U124" i="15"/>
  <c r="T124" i="15"/>
  <c r="S124" i="15"/>
  <c r="R124" i="15"/>
  <c r="Q124" i="15"/>
  <c r="P124" i="15"/>
  <c r="O124" i="15"/>
  <c r="N124" i="15"/>
  <c r="M124" i="15"/>
  <c r="L124" i="15"/>
  <c r="K124" i="15"/>
  <c r="J124" i="15"/>
  <c r="I124" i="15"/>
  <c r="H124" i="15"/>
  <c r="G124" i="15"/>
  <c r="F124" i="15"/>
  <c r="E124" i="15"/>
  <c r="D124" i="15"/>
  <c r="AP123" i="15"/>
  <c r="AO123" i="15"/>
  <c r="AN123" i="15"/>
  <c r="AM123" i="15"/>
  <c r="AL123" i="15"/>
  <c r="AK123" i="15"/>
  <c r="AJ123" i="15"/>
  <c r="AI123" i="15"/>
  <c r="AH123" i="15"/>
  <c r="AG123" i="15"/>
  <c r="AF123" i="15"/>
  <c r="AE123" i="15"/>
  <c r="AD123" i="15"/>
  <c r="AC123" i="15"/>
  <c r="AB123" i="15"/>
  <c r="AA123" i="15"/>
  <c r="Z123" i="15"/>
  <c r="Y123" i="15"/>
  <c r="X123" i="15"/>
  <c r="W123" i="15"/>
  <c r="V123" i="15"/>
  <c r="U123" i="15"/>
  <c r="T123" i="15"/>
  <c r="S123" i="15"/>
  <c r="R123" i="15"/>
  <c r="Q123" i="15"/>
  <c r="P123" i="15"/>
  <c r="O123" i="15"/>
  <c r="N123" i="15"/>
  <c r="M123" i="15"/>
  <c r="L123" i="15"/>
  <c r="K123" i="15"/>
  <c r="J123" i="15"/>
  <c r="I123" i="15"/>
  <c r="H123" i="15"/>
  <c r="G123" i="15"/>
  <c r="F123" i="15"/>
  <c r="E123" i="15"/>
  <c r="D123" i="15"/>
  <c r="AP122" i="15"/>
  <c r="AO122" i="15"/>
  <c r="AN122" i="15"/>
  <c r="AM122" i="15"/>
  <c r="AL122" i="15"/>
  <c r="AK122" i="15"/>
  <c r="AJ122" i="15"/>
  <c r="AI122" i="15"/>
  <c r="AH122" i="15"/>
  <c r="AG122" i="15"/>
  <c r="AF122" i="15"/>
  <c r="AE122" i="15"/>
  <c r="AD122" i="15"/>
  <c r="AC122" i="15"/>
  <c r="AB122" i="15"/>
  <c r="AA122" i="15"/>
  <c r="Z122" i="15"/>
  <c r="Y122" i="15"/>
  <c r="X122" i="15"/>
  <c r="W122" i="15"/>
  <c r="V122" i="15"/>
  <c r="U122" i="15"/>
  <c r="T122" i="15"/>
  <c r="S122" i="15"/>
  <c r="R122" i="15"/>
  <c r="Q122" i="15"/>
  <c r="P122" i="15"/>
  <c r="O122" i="15"/>
  <c r="N122" i="15"/>
  <c r="M122" i="15"/>
  <c r="L122" i="15"/>
  <c r="K122" i="15"/>
  <c r="J122" i="15"/>
  <c r="I122" i="15"/>
  <c r="H122" i="15"/>
  <c r="G122" i="15"/>
  <c r="F122" i="15"/>
  <c r="E122" i="15"/>
  <c r="D122" i="15"/>
  <c r="AP121" i="15"/>
  <c r="AO121" i="15"/>
  <c r="AN121" i="15"/>
  <c r="AM121" i="15"/>
  <c r="AL121" i="15"/>
  <c r="AK121" i="15"/>
  <c r="AJ121" i="15"/>
  <c r="AI121" i="15"/>
  <c r="AH121" i="15"/>
  <c r="AG121" i="15"/>
  <c r="AF121" i="15"/>
  <c r="AE121" i="15"/>
  <c r="AD121" i="15"/>
  <c r="AC121" i="15"/>
  <c r="AB121" i="15"/>
  <c r="AA121" i="15"/>
  <c r="Z121" i="15"/>
  <c r="Y121" i="15"/>
  <c r="X121" i="15"/>
  <c r="W121" i="15"/>
  <c r="V121" i="15"/>
  <c r="U121" i="15"/>
  <c r="T121" i="15"/>
  <c r="S121" i="15"/>
  <c r="R121" i="15"/>
  <c r="Q121" i="15"/>
  <c r="P121" i="15"/>
  <c r="O121" i="15"/>
  <c r="N121" i="15"/>
  <c r="M121" i="15"/>
  <c r="L121" i="15"/>
  <c r="K121" i="15"/>
  <c r="J121" i="15"/>
  <c r="I121" i="15"/>
  <c r="H121" i="15"/>
  <c r="G121" i="15"/>
  <c r="F121" i="15"/>
  <c r="E121" i="15"/>
  <c r="D121" i="15"/>
  <c r="AP120" i="15"/>
  <c r="AO120" i="15"/>
  <c r="AN120" i="15"/>
  <c r="AM120" i="15"/>
  <c r="AL120" i="15"/>
  <c r="AK120" i="15"/>
  <c r="AJ120" i="15"/>
  <c r="AI120" i="15"/>
  <c r="AH120" i="15"/>
  <c r="AG120" i="15"/>
  <c r="AF120" i="15"/>
  <c r="AE120" i="15"/>
  <c r="AD120" i="15"/>
  <c r="AC120" i="15"/>
  <c r="AB120" i="15"/>
  <c r="AA120" i="15"/>
  <c r="Z120" i="15"/>
  <c r="Y120" i="15"/>
  <c r="X120" i="15"/>
  <c r="W120" i="15"/>
  <c r="V120" i="15"/>
  <c r="U120" i="15"/>
  <c r="T120" i="15"/>
  <c r="S120" i="15"/>
  <c r="R120" i="15"/>
  <c r="Q120" i="15"/>
  <c r="P120" i="15"/>
  <c r="O120" i="15"/>
  <c r="N120" i="15"/>
  <c r="M120" i="15"/>
  <c r="L120" i="15"/>
  <c r="K120" i="15"/>
  <c r="J120" i="15"/>
  <c r="I120" i="15"/>
  <c r="H120" i="15"/>
  <c r="G120" i="15"/>
  <c r="F120" i="15"/>
  <c r="E120" i="15"/>
  <c r="D120" i="15"/>
  <c r="AP119" i="15"/>
  <c r="AO119" i="15"/>
  <c r="AN119" i="15"/>
  <c r="AM119" i="15"/>
  <c r="AL119" i="15"/>
  <c r="AK119" i="15"/>
  <c r="AJ119" i="15"/>
  <c r="AI119" i="15"/>
  <c r="AH119" i="15"/>
  <c r="AG119" i="15"/>
  <c r="AF119" i="15"/>
  <c r="AE119" i="15"/>
  <c r="AD119" i="15"/>
  <c r="AC119" i="15"/>
  <c r="AB119" i="15"/>
  <c r="AA119" i="15"/>
  <c r="Z119" i="15"/>
  <c r="Y119" i="15"/>
  <c r="X119" i="15"/>
  <c r="W119" i="15"/>
  <c r="V119" i="15"/>
  <c r="U119" i="15"/>
  <c r="T119" i="15"/>
  <c r="S119" i="15"/>
  <c r="R119" i="15"/>
  <c r="Q119" i="15"/>
  <c r="P119" i="15"/>
  <c r="O119" i="15"/>
  <c r="N119" i="15"/>
  <c r="M119" i="15"/>
  <c r="L119" i="15"/>
  <c r="K119" i="15"/>
  <c r="J119" i="15"/>
  <c r="I119" i="15"/>
  <c r="H119" i="15"/>
  <c r="G119" i="15"/>
  <c r="F119" i="15"/>
  <c r="E119" i="15"/>
  <c r="D119" i="15"/>
  <c r="AP118" i="15"/>
  <c r="AO118" i="15"/>
  <c r="AN118" i="15"/>
  <c r="AM118" i="15"/>
  <c r="AL118" i="15"/>
  <c r="AK118" i="15"/>
  <c r="AJ118" i="15"/>
  <c r="AI118" i="15"/>
  <c r="AH118" i="15"/>
  <c r="AG118" i="15"/>
  <c r="AF118" i="15"/>
  <c r="AE118" i="15"/>
  <c r="AD118" i="15"/>
  <c r="AC118" i="15"/>
  <c r="AB118" i="15"/>
  <c r="AA118" i="15"/>
  <c r="Z118" i="15"/>
  <c r="Y118" i="15"/>
  <c r="X118" i="15"/>
  <c r="W118" i="15"/>
  <c r="V118" i="15"/>
  <c r="U118" i="15"/>
  <c r="T118" i="15"/>
  <c r="S118" i="15"/>
  <c r="R118" i="15"/>
  <c r="Q118" i="15"/>
  <c r="P118" i="15"/>
  <c r="O118" i="15"/>
  <c r="N118" i="15"/>
  <c r="M118" i="15"/>
  <c r="L118" i="15"/>
  <c r="K118" i="15"/>
  <c r="J118" i="15"/>
  <c r="I118" i="15"/>
  <c r="H118" i="15"/>
  <c r="G118" i="15"/>
  <c r="F118" i="15"/>
  <c r="E118" i="15"/>
  <c r="D118" i="15"/>
  <c r="AP117" i="15"/>
  <c r="AO117" i="15"/>
  <c r="AN117" i="15"/>
  <c r="AM117" i="15"/>
  <c r="AL117" i="15"/>
  <c r="AK117" i="15"/>
  <c r="AJ117" i="15"/>
  <c r="AI117" i="15"/>
  <c r="AH117" i="15"/>
  <c r="AG117" i="15"/>
  <c r="AF117" i="15"/>
  <c r="AE117" i="15"/>
  <c r="AD117" i="15"/>
  <c r="AC117" i="15"/>
  <c r="AB117" i="15"/>
  <c r="AA117" i="15"/>
  <c r="Z117" i="15"/>
  <c r="Y117" i="15"/>
  <c r="X117" i="15"/>
  <c r="W117" i="15"/>
  <c r="V117" i="15"/>
  <c r="U117" i="15"/>
  <c r="T117" i="15"/>
  <c r="S117" i="15"/>
  <c r="R117" i="15"/>
  <c r="Q117" i="15"/>
  <c r="P117" i="15"/>
  <c r="O117" i="15"/>
  <c r="N117" i="15"/>
  <c r="M117" i="15"/>
  <c r="L117" i="15"/>
  <c r="K117" i="15"/>
  <c r="J117" i="15"/>
  <c r="I117" i="15"/>
  <c r="H117" i="15"/>
  <c r="G117" i="15"/>
  <c r="F117" i="15"/>
  <c r="E117" i="15"/>
  <c r="D117" i="15"/>
  <c r="AP116" i="15"/>
  <c r="AO116" i="15"/>
  <c r="AN116" i="15"/>
  <c r="AM116" i="15"/>
  <c r="AL116" i="15"/>
  <c r="AK116" i="15"/>
  <c r="AJ116" i="15"/>
  <c r="AI116" i="15"/>
  <c r="AH116" i="15"/>
  <c r="AG116" i="15"/>
  <c r="AF116" i="15"/>
  <c r="AE116" i="15"/>
  <c r="AD116" i="15"/>
  <c r="AC116" i="15"/>
  <c r="AB116" i="15"/>
  <c r="AA116" i="15"/>
  <c r="Z116" i="15"/>
  <c r="Y116" i="15"/>
  <c r="X116" i="15"/>
  <c r="W116" i="15"/>
  <c r="V116" i="15"/>
  <c r="U116" i="15"/>
  <c r="T116" i="15"/>
  <c r="S116" i="15"/>
  <c r="R116" i="15"/>
  <c r="Q116" i="15"/>
  <c r="P116" i="15"/>
  <c r="O116" i="15"/>
  <c r="N116" i="15"/>
  <c r="M116" i="15"/>
  <c r="L116" i="15"/>
  <c r="K116" i="15"/>
  <c r="J116" i="15"/>
  <c r="I116" i="15"/>
  <c r="H116" i="15"/>
  <c r="G116" i="15"/>
  <c r="F116" i="15"/>
  <c r="E116" i="15"/>
  <c r="D116" i="15"/>
  <c r="AP115" i="15"/>
  <c r="AO115" i="15"/>
  <c r="AN115" i="15"/>
  <c r="AM115" i="15"/>
  <c r="AL115" i="15"/>
  <c r="AK115" i="15"/>
  <c r="AJ115" i="15"/>
  <c r="AI115" i="15"/>
  <c r="AH115" i="15"/>
  <c r="AG115" i="15"/>
  <c r="AF115" i="15"/>
  <c r="AE115" i="15"/>
  <c r="AD115" i="15"/>
  <c r="AC115" i="15"/>
  <c r="AB115" i="15"/>
  <c r="AA115" i="15"/>
  <c r="Z115" i="15"/>
  <c r="Y115" i="15"/>
  <c r="X115" i="15"/>
  <c r="W115" i="15"/>
  <c r="V115" i="15"/>
  <c r="U115" i="15"/>
  <c r="T115" i="15"/>
  <c r="S115" i="15"/>
  <c r="R115" i="15"/>
  <c r="Q115" i="15"/>
  <c r="P115" i="15"/>
  <c r="O115" i="15"/>
  <c r="N115" i="15"/>
  <c r="M115" i="15"/>
  <c r="L115" i="15"/>
  <c r="K115" i="15"/>
  <c r="J115" i="15"/>
  <c r="I115" i="15"/>
  <c r="H115" i="15"/>
  <c r="G115" i="15"/>
  <c r="F115" i="15"/>
  <c r="E115" i="15"/>
  <c r="D115" i="15"/>
  <c r="AP114" i="15"/>
  <c r="AO114" i="15"/>
  <c r="AN114" i="15"/>
  <c r="AM114" i="15"/>
  <c r="AL114" i="15"/>
  <c r="AK114" i="15"/>
  <c r="AJ114" i="15"/>
  <c r="AI114" i="15"/>
  <c r="AH114" i="15"/>
  <c r="AG114" i="15"/>
  <c r="AF114" i="15"/>
  <c r="AE114" i="15"/>
  <c r="AD114" i="15"/>
  <c r="AC114" i="15"/>
  <c r="AB114" i="15"/>
  <c r="AA114" i="15"/>
  <c r="Z114" i="15"/>
  <c r="Y114" i="15"/>
  <c r="X114" i="15"/>
  <c r="W114" i="15"/>
  <c r="V114" i="15"/>
  <c r="U114" i="15"/>
  <c r="T114" i="15"/>
  <c r="S114" i="15"/>
  <c r="R114" i="15"/>
  <c r="Q114" i="15"/>
  <c r="P114" i="15"/>
  <c r="O114" i="15"/>
  <c r="N114" i="15"/>
  <c r="M114" i="15"/>
  <c r="L114" i="15"/>
  <c r="K114" i="15"/>
  <c r="J114" i="15"/>
  <c r="I114" i="15"/>
  <c r="H114" i="15"/>
  <c r="G114" i="15"/>
  <c r="F114" i="15"/>
  <c r="E114" i="15"/>
  <c r="D114" i="15"/>
  <c r="AP113" i="15"/>
  <c r="AO113" i="15"/>
  <c r="AN113" i="15"/>
  <c r="AM113" i="15"/>
  <c r="AL113" i="15"/>
  <c r="AK113" i="15"/>
  <c r="AJ113" i="15"/>
  <c r="AI113" i="15"/>
  <c r="AH113" i="15"/>
  <c r="AG113" i="15"/>
  <c r="AF113" i="15"/>
  <c r="AE113" i="15"/>
  <c r="AD113" i="15"/>
  <c r="AC113" i="15"/>
  <c r="AB113" i="15"/>
  <c r="AA113" i="15"/>
  <c r="Z113" i="15"/>
  <c r="Y113" i="15"/>
  <c r="X113" i="15"/>
  <c r="W113" i="15"/>
  <c r="V113" i="15"/>
  <c r="U113" i="15"/>
  <c r="T113" i="15"/>
  <c r="S113" i="15"/>
  <c r="R113" i="15"/>
  <c r="Q113" i="15"/>
  <c r="P113" i="15"/>
  <c r="O113" i="15"/>
  <c r="N113" i="15"/>
  <c r="M113" i="15"/>
  <c r="L113" i="15"/>
  <c r="K113" i="15"/>
  <c r="J113" i="15"/>
  <c r="I113" i="15"/>
  <c r="H113" i="15"/>
  <c r="G113" i="15"/>
  <c r="F113" i="15"/>
  <c r="E113" i="15"/>
  <c r="D113" i="15"/>
  <c r="AP112" i="15"/>
  <c r="AO112" i="15"/>
  <c r="AN112" i="15"/>
  <c r="AM112" i="15"/>
  <c r="AL112" i="15"/>
  <c r="AK112" i="15"/>
  <c r="AJ112" i="15"/>
  <c r="AI112" i="15"/>
  <c r="AH112" i="15"/>
  <c r="AG112" i="15"/>
  <c r="AF112" i="15"/>
  <c r="AE112" i="15"/>
  <c r="AD112" i="15"/>
  <c r="AC112" i="15"/>
  <c r="AB112" i="15"/>
  <c r="AA112" i="15"/>
  <c r="Z112" i="15"/>
  <c r="Y112" i="15"/>
  <c r="X112" i="15"/>
  <c r="W112" i="15"/>
  <c r="V112" i="15"/>
  <c r="U112" i="15"/>
  <c r="T112" i="15"/>
  <c r="S112" i="15"/>
  <c r="R112" i="15"/>
  <c r="Q112" i="15"/>
  <c r="P112" i="15"/>
  <c r="O112" i="15"/>
  <c r="N112" i="15"/>
  <c r="M112" i="15"/>
  <c r="L112" i="15"/>
  <c r="K112" i="15"/>
  <c r="J112" i="15"/>
  <c r="I112" i="15"/>
  <c r="H112" i="15"/>
  <c r="G112" i="15"/>
  <c r="F112" i="15"/>
  <c r="E112" i="15"/>
  <c r="D112" i="15"/>
  <c r="AP111" i="15"/>
  <c r="AO111" i="15"/>
  <c r="AN111" i="15"/>
  <c r="AM111" i="15"/>
  <c r="AL111" i="15"/>
  <c r="AK111" i="15"/>
  <c r="AJ111" i="15"/>
  <c r="AI111" i="15"/>
  <c r="AH111" i="15"/>
  <c r="AG111" i="15"/>
  <c r="AF111" i="15"/>
  <c r="AE111" i="15"/>
  <c r="AD111" i="15"/>
  <c r="AC111" i="15"/>
  <c r="AB111" i="15"/>
  <c r="AA111" i="15"/>
  <c r="Z111" i="15"/>
  <c r="Y111" i="15"/>
  <c r="X111" i="15"/>
  <c r="W111" i="15"/>
  <c r="V111" i="15"/>
  <c r="U111" i="15"/>
  <c r="T111" i="15"/>
  <c r="S111" i="15"/>
  <c r="R111" i="15"/>
  <c r="Q111" i="15"/>
  <c r="P111" i="15"/>
  <c r="O111" i="15"/>
  <c r="N111" i="15"/>
  <c r="M111" i="15"/>
  <c r="L111" i="15"/>
  <c r="K111" i="15"/>
  <c r="J111" i="15"/>
  <c r="I111" i="15"/>
  <c r="H111" i="15"/>
  <c r="G111" i="15"/>
  <c r="F111" i="15"/>
  <c r="E111" i="15"/>
  <c r="D111" i="15"/>
  <c r="AP110" i="15"/>
  <c r="AO110" i="15"/>
  <c r="AN110" i="15"/>
  <c r="AM110" i="15"/>
  <c r="AL110" i="15"/>
  <c r="AK110" i="15"/>
  <c r="AJ110" i="15"/>
  <c r="AI110" i="15"/>
  <c r="AH110" i="15"/>
  <c r="AG110" i="15"/>
  <c r="AF110" i="15"/>
  <c r="AE110" i="15"/>
  <c r="AD110" i="15"/>
  <c r="AC110" i="15"/>
  <c r="AB110" i="15"/>
  <c r="AA110" i="15"/>
  <c r="Z110" i="15"/>
  <c r="Y110" i="15"/>
  <c r="X110" i="15"/>
  <c r="W110" i="15"/>
  <c r="V110" i="15"/>
  <c r="U110" i="15"/>
  <c r="T110" i="15"/>
  <c r="S110" i="15"/>
  <c r="R110" i="15"/>
  <c r="Q110" i="15"/>
  <c r="P110" i="15"/>
  <c r="O110" i="15"/>
  <c r="N110" i="15"/>
  <c r="M110" i="15"/>
  <c r="L110" i="15"/>
  <c r="K110" i="15"/>
  <c r="J110" i="15"/>
  <c r="I110" i="15"/>
  <c r="H110" i="15"/>
  <c r="G110" i="15"/>
  <c r="F110" i="15"/>
  <c r="E110" i="15"/>
  <c r="D110" i="15"/>
  <c r="AP109" i="15"/>
  <c r="AO109" i="15"/>
  <c r="AN109" i="15"/>
  <c r="AM109" i="15"/>
  <c r="AL109" i="15"/>
  <c r="AK109" i="15"/>
  <c r="AJ109" i="15"/>
  <c r="AI109" i="15"/>
  <c r="AH109" i="15"/>
  <c r="AG109" i="15"/>
  <c r="AF109" i="15"/>
  <c r="AE109" i="15"/>
  <c r="AD109" i="15"/>
  <c r="AC109" i="15"/>
  <c r="AB109" i="15"/>
  <c r="AA109" i="15"/>
  <c r="Z109" i="15"/>
  <c r="Y109" i="15"/>
  <c r="X109" i="15"/>
  <c r="W109" i="15"/>
  <c r="V109" i="15"/>
  <c r="U109" i="15"/>
  <c r="T109" i="15"/>
  <c r="S109" i="15"/>
  <c r="R109" i="15"/>
  <c r="Q109" i="15"/>
  <c r="P109" i="15"/>
  <c r="O109" i="15"/>
  <c r="N109" i="15"/>
  <c r="M109" i="15"/>
  <c r="L109" i="15"/>
  <c r="K109" i="15"/>
  <c r="J109" i="15"/>
  <c r="I109" i="15"/>
  <c r="H109" i="15"/>
  <c r="G109" i="15"/>
  <c r="F109" i="15"/>
  <c r="E109" i="15"/>
  <c r="D109" i="15"/>
  <c r="AP108" i="15"/>
  <c r="AO108" i="15"/>
  <c r="AN108" i="15"/>
  <c r="AM108" i="15"/>
  <c r="AL108" i="15"/>
  <c r="AK108" i="15"/>
  <c r="AJ108" i="15"/>
  <c r="AI108" i="15"/>
  <c r="AH108" i="15"/>
  <c r="AG108" i="15"/>
  <c r="AF108" i="15"/>
  <c r="AE108" i="15"/>
  <c r="AD108" i="15"/>
  <c r="AC108" i="15"/>
  <c r="AB108" i="15"/>
  <c r="AA108" i="15"/>
  <c r="Z108" i="15"/>
  <c r="Y108" i="15"/>
  <c r="X108" i="15"/>
  <c r="W108" i="15"/>
  <c r="V108" i="15"/>
  <c r="U108" i="15"/>
  <c r="T108" i="15"/>
  <c r="S108" i="15"/>
  <c r="R108" i="15"/>
  <c r="Q108" i="15"/>
  <c r="P108" i="15"/>
  <c r="O108" i="15"/>
  <c r="N108" i="15"/>
  <c r="M108" i="15"/>
  <c r="L108" i="15"/>
  <c r="K108" i="15"/>
  <c r="J108" i="15"/>
  <c r="I108" i="15"/>
  <c r="H108" i="15"/>
  <c r="G108" i="15"/>
  <c r="F108" i="15"/>
  <c r="E108" i="15"/>
  <c r="D108" i="15"/>
  <c r="AP107" i="15"/>
  <c r="AO107" i="15"/>
  <c r="AN107" i="15"/>
  <c r="AM107" i="15"/>
  <c r="AL107" i="15"/>
  <c r="AK107" i="15"/>
  <c r="AJ107" i="15"/>
  <c r="AI107" i="15"/>
  <c r="AH107" i="15"/>
  <c r="AG107" i="15"/>
  <c r="AF107" i="15"/>
  <c r="AE107" i="15"/>
  <c r="AD107" i="15"/>
  <c r="AC107" i="15"/>
  <c r="AB107" i="15"/>
  <c r="AA107" i="15"/>
  <c r="Z107" i="15"/>
  <c r="Y107" i="15"/>
  <c r="X107" i="15"/>
  <c r="W107" i="15"/>
  <c r="V107" i="15"/>
  <c r="U107" i="15"/>
  <c r="T107" i="15"/>
  <c r="S107" i="15"/>
  <c r="R107" i="15"/>
  <c r="Q107" i="15"/>
  <c r="P107" i="15"/>
  <c r="O107" i="15"/>
  <c r="N107" i="15"/>
  <c r="M107" i="15"/>
  <c r="L107" i="15"/>
  <c r="K107" i="15"/>
  <c r="J107" i="15"/>
  <c r="I107" i="15"/>
  <c r="H107" i="15"/>
  <c r="G107" i="15"/>
  <c r="F107" i="15"/>
  <c r="E107" i="15"/>
  <c r="D107" i="15"/>
  <c r="AP106" i="15"/>
  <c r="AO106" i="15"/>
  <c r="AN106" i="15"/>
  <c r="AM106" i="15"/>
  <c r="AL106" i="15"/>
  <c r="AK106" i="15"/>
  <c r="AJ106" i="15"/>
  <c r="AI106" i="15"/>
  <c r="AH106" i="15"/>
  <c r="AG106" i="15"/>
  <c r="AF106" i="15"/>
  <c r="AE106" i="15"/>
  <c r="AD106" i="15"/>
  <c r="AC106" i="15"/>
  <c r="AB106" i="15"/>
  <c r="AA106" i="15"/>
  <c r="Z106" i="15"/>
  <c r="Y106" i="15"/>
  <c r="X106" i="15"/>
  <c r="W106" i="15"/>
  <c r="V106" i="15"/>
  <c r="U106" i="15"/>
  <c r="T106" i="15"/>
  <c r="S106" i="15"/>
  <c r="R106" i="15"/>
  <c r="Q106" i="15"/>
  <c r="P106" i="15"/>
  <c r="O106" i="15"/>
  <c r="N106" i="15"/>
  <c r="M106" i="15"/>
  <c r="L106" i="15"/>
  <c r="K106" i="15"/>
  <c r="J106" i="15"/>
  <c r="I106" i="15"/>
  <c r="H106" i="15"/>
  <c r="G106" i="15"/>
  <c r="F106" i="15"/>
  <c r="E106" i="15"/>
  <c r="D106" i="15"/>
  <c r="AP105" i="15"/>
  <c r="AO105" i="15"/>
  <c r="AN105" i="15"/>
  <c r="AM105" i="15"/>
  <c r="AL105" i="15"/>
  <c r="AK105" i="15"/>
  <c r="AJ105" i="15"/>
  <c r="AI105" i="15"/>
  <c r="AH105" i="15"/>
  <c r="AG105" i="15"/>
  <c r="AF105" i="15"/>
  <c r="AE105" i="15"/>
  <c r="AD105" i="15"/>
  <c r="AC105" i="15"/>
  <c r="AB105" i="15"/>
  <c r="AA105" i="15"/>
  <c r="Z105" i="15"/>
  <c r="Y105" i="15"/>
  <c r="X105" i="15"/>
  <c r="W105" i="15"/>
  <c r="V105" i="15"/>
  <c r="U105" i="15"/>
  <c r="T105" i="15"/>
  <c r="S105" i="15"/>
  <c r="R105" i="15"/>
  <c r="Q105" i="15"/>
  <c r="P105" i="15"/>
  <c r="O105" i="15"/>
  <c r="N105" i="15"/>
  <c r="M105" i="15"/>
  <c r="L105" i="15"/>
  <c r="K105" i="15"/>
  <c r="J105" i="15"/>
  <c r="I105" i="15"/>
  <c r="H105" i="15"/>
  <c r="G105" i="15"/>
  <c r="F105" i="15"/>
  <c r="E105" i="15"/>
  <c r="D105" i="15"/>
  <c r="AP104" i="15"/>
  <c r="AO104" i="15"/>
  <c r="AN104" i="15"/>
  <c r="AM104" i="15"/>
  <c r="AL104" i="15"/>
  <c r="AK104" i="15"/>
  <c r="AJ104" i="15"/>
  <c r="AI104" i="15"/>
  <c r="AH104" i="15"/>
  <c r="AG104" i="15"/>
  <c r="AF104" i="15"/>
  <c r="AE104" i="15"/>
  <c r="AD104" i="15"/>
  <c r="AC104" i="15"/>
  <c r="AB104" i="15"/>
  <c r="AA104" i="15"/>
  <c r="Z104" i="15"/>
  <c r="Y104" i="15"/>
  <c r="X104" i="15"/>
  <c r="W104" i="15"/>
  <c r="V104" i="15"/>
  <c r="U104" i="15"/>
  <c r="T104" i="15"/>
  <c r="S104" i="15"/>
  <c r="R104" i="15"/>
  <c r="Q104" i="15"/>
  <c r="P104" i="15"/>
  <c r="O104" i="15"/>
  <c r="N104" i="15"/>
  <c r="M104" i="15"/>
  <c r="L104" i="15"/>
  <c r="K104" i="15"/>
  <c r="J104" i="15"/>
  <c r="I104" i="15"/>
  <c r="H104" i="15"/>
  <c r="G104" i="15"/>
  <c r="F104" i="15"/>
  <c r="E104" i="15"/>
  <c r="D104" i="15"/>
  <c r="AP103" i="15"/>
  <c r="AO103" i="15"/>
  <c r="AN103" i="15"/>
  <c r="AM103" i="15"/>
  <c r="AL103" i="15"/>
  <c r="AK103" i="15"/>
  <c r="AJ103" i="15"/>
  <c r="AI103" i="15"/>
  <c r="AH103" i="15"/>
  <c r="AG103" i="15"/>
  <c r="AF103" i="15"/>
  <c r="AE103" i="15"/>
  <c r="AD103" i="15"/>
  <c r="AC103" i="15"/>
  <c r="AB103" i="15"/>
  <c r="AA103" i="15"/>
  <c r="Z103" i="15"/>
  <c r="Y103" i="15"/>
  <c r="X103" i="15"/>
  <c r="W103" i="15"/>
  <c r="V103" i="15"/>
  <c r="U103" i="15"/>
  <c r="T103" i="15"/>
  <c r="S103" i="15"/>
  <c r="R103" i="15"/>
  <c r="Q103" i="15"/>
  <c r="P103" i="15"/>
  <c r="O103" i="15"/>
  <c r="N103" i="15"/>
  <c r="M103" i="15"/>
  <c r="L103" i="15"/>
  <c r="K103" i="15"/>
  <c r="J103" i="15"/>
  <c r="I103" i="15"/>
  <c r="H103" i="15"/>
  <c r="G103" i="15"/>
  <c r="F103" i="15"/>
  <c r="E103" i="15"/>
  <c r="D103" i="15"/>
  <c r="AP102" i="15"/>
  <c r="AO102" i="15"/>
  <c r="AN102" i="15"/>
  <c r="AM102" i="15"/>
  <c r="AL102" i="15"/>
  <c r="AK102" i="15"/>
  <c r="AJ102" i="15"/>
  <c r="AI102" i="15"/>
  <c r="AH102" i="15"/>
  <c r="AG102" i="15"/>
  <c r="AF102" i="15"/>
  <c r="AE102" i="15"/>
  <c r="AD102" i="15"/>
  <c r="AC102" i="15"/>
  <c r="AB102" i="15"/>
  <c r="AA102" i="15"/>
  <c r="Z102" i="15"/>
  <c r="Y102" i="15"/>
  <c r="X102" i="15"/>
  <c r="W102" i="15"/>
  <c r="V102" i="15"/>
  <c r="U102" i="15"/>
  <c r="T102" i="15"/>
  <c r="S102" i="15"/>
  <c r="R102" i="15"/>
  <c r="Q102" i="15"/>
  <c r="P102" i="15"/>
  <c r="O102" i="15"/>
  <c r="N102" i="15"/>
  <c r="M102" i="15"/>
  <c r="L102" i="15"/>
  <c r="K102" i="15"/>
  <c r="J102" i="15"/>
  <c r="I102" i="15"/>
  <c r="H102" i="15"/>
  <c r="G102" i="15"/>
  <c r="F102" i="15"/>
  <c r="E102" i="15"/>
  <c r="D102" i="15"/>
  <c r="AP101" i="15"/>
  <c r="AO101" i="15"/>
  <c r="AN101" i="15"/>
  <c r="AM101" i="15"/>
  <c r="AL101" i="15"/>
  <c r="AK101" i="15"/>
  <c r="AJ101" i="15"/>
  <c r="AI101" i="15"/>
  <c r="AH101" i="15"/>
  <c r="AG101" i="15"/>
  <c r="AF101" i="15"/>
  <c r="AE101" i="15"/>
  <c r="AD101" i="15"/>
  <c r="AC101" i="15"/>
  <c r="AB101" i="15"/>
  <c r="AA101" i="15"/>
  <c r="Z101" i="15"/>
  <c r="Y101" i="15"/>
  <c r="X101" i="15"/>
  <c r="W101" i="15"/>
  <c r="V101" i="15"/>
  <c r="U101" i="15"/>
  <c r="T101" i="15"/>
  <c r="S101" i="15"/>
  <c r="R101" i="15"/>
  <c r="Q101" i="15"/>
  <c r="P101" i="15"/>
  <c r="O101" i="15"/>
  <c r="N101" i="15"/>
  <c r="M101" i="15"/>
  <c r="L101" i="15"/>
  <c r="K101" i="15"/>
  <c r="J101" i="15"/>
  <c r="I101" i="15"/>
  <c r="H101" i="15"/>
  <c r="G101" i="15"/>
  <c r="F101" i="15"/>
  <c r="E101" i="15"/>
  <c r="D101" i="15"/>
  <c r="AP100" i="15"/>
  <c r="AO100" i="15"/>
  <c r="AN100" i="15"/>
  <c r="AM100" i="15"/>
  <c r="AL100" i="15"/>
  <c r="AK100" i="15"/>
  <c r="AJ100" i="15"/>
  <c r="AI100" i="15"/>
  <c r="AH100" i="15"/>
  <c r="AG100" i="15"/>
  <c r="AF100" i="15"/>
  <c r="AE100" i="15"/>
  <c r="AD100" i="15"/>
  <c r="AC100" i="15"/>
  <c r="AB100" i="15"/>
  <c r="AA100" i="15"/>
  <c r="Z100" i="15"/>
  <c r="Y100" i="15"/>
  <c r="X100" i="15"/>
  <c r="W100" i="15"/>
  <c r="V100" i="15"/>
  <c r="U100" i="15"/>
  <c r="T100" i="15"/>
  <c r="S100" i="15"/>
  <c r="R100" i="15"/>
  <c r="Q100" i="15"/>
  <c r="P100" i="15"/>
  <c r="O100" i="15"/>
  <c r="N100" i="15"/>
  <c r="M100" i="15"/>
  <c r="L100" i="15"/>
  <c r="K100" i="15"/>
  <c r="J100" i="15"/>
  <c r="I100" i="15"/>
  <c r="H100" i="15"/>
  <c r="G100" i="15"/>
  <c r="F100" i="15"/>
  <c r="E100" i="15"/>
  <c r="D100" i="15"/>
  <c r="AP99" i="15"/>
  <c r="AO99" i="15"/>
  <c r="AN99" i="15"/>
  <c r="AM99" i="15"/>
  <c r="AL99" i="15"/>
  <c r="AK99" i="15"/>
  <c r="AJ99" i="15"/>
  <c r="AI99" i="15"/>
  <c r="AH99" i="15"/>
  <c r="AG99" i="15"/>
  <c r="AF99" i="15"/>
  <c r="AE99" i="15"/>
  <c r="AD99" i="15"/>
  <c r="AC99" i="15"/>
  <c r="AB99" i="15"/>
  <c r="AA99" i="15"/>
  <c r="Z99" i="15"/>
  <c r="Y99" i="15"/>
  <c r="X99" i="15"/>
  <c r="W99" i="15"/>
  <c r="V99" i="15"/>
  <c r="U99" i="15"/>
  <c r="T99" i="15"/>
  <c r="S99" i="15"/>
  <c r="R99" i="15"/>
  <c r="Q99" i="15"/>
  <c r="P99" i="15"/>
  <c r="O99" i="15"/>
  <c r="N99" i="15"/>
  <c r="M99" i="15"/>
  <c r="L99" i="15"/>
  <c r="K99" i="15"/>
  <c r="J99" i="15"/>
  <c r="I99" i="15"/>
  <c r="H99" i="15"/>
  <c r="G99" i="15"/>
  <c r="F99" i="15"/>
  <c r="E99" i="15"/>
  <c r="D99" i="15"/>
  <c r="AP98" i="15"/>
  <c r="AO98" i="15"/>
  <c r="AN98" i="15"/>
  <c r="AM98" i="15"/>
  <c r="AL98" i="15"/>
  <c r="AK98" i="15"/>
  <c r="AJ98" i="15"/>
  <c r="AI98" i="15"/>
  <c r="AH98" i="15"/>
  <c r="AG98" i="15"/>
  <c r="AF98" i="15"/>
  <c r="AE98" i="15"/>
  <c r="AD98" i="15"/>
  <c r="AC98" i="15"/>
  <c r="AB98" i="15"/>
  <c r="AA98" i="15"/>
  <c r="Z98" i="15"/>
  <c r="Y98" i="15"/>
  <c r="X98" i="15"/>
  <c r="W98" i="15"/>
  <c r="V98" i="15"/>
  <c r="U98" i="15"/>
  <c r="T98" i="15"/>
  <c r="S98" i="15"/>
  <c r="R98" i="15"/>
  <c r="Q98" i="15"/>
  <c r="P98" i="15"/>
  <c r="O98" i="15"/>
  <c r="N98" i="15"/>
  <c r="M98" i="15"/>
  <c r="L98" i="15"/>
  <c r="K98" i="15"/>
  <c r="J98" i="15"/>
  <c r="I98" i="15"/>
  <c r="H98" i="15"/>
  <c r="G98" i="15"/>
  <c r="F98" i="15"/>
  <c r="E98" i="15"/>
  <c r="D98" i="15"/>
  <c r="AP97" i="15"/>
  <c r="AO97" i="15"/>
  <c r="AN97" i="15"/>
  <c r="AM97" i="15"/>
  <c r="AL97" i="15"/>
  <c r="AK97" i="15"/>
  <c r="AJ97" i="15"/>
  <c r="AI97" i="15"/>
  <c r="AH97" i="15"/>
  <c r="AG97" i="15"/>
  <c r="AF97" i="15"/>
  <c r="AE97" i="15"/>
  <c r="AD97" i="15"/>
  <c r="AC97" i="15"/>
  <c r="AB97" i="15"/>
  <c r="AA97" i="15"/>
  <c r="Z97" i="15"/>
  <c r="Y97" i="15"/>
  <c r="X97" i="15"/>
  <c r="W97" i="15"/>
  <c r="V97" i="15"/>
  <c r="U97" i="15"/>
  <c r="T97" i="15"/>
  <c r="S97" i="15"/>
  <c r="R97" i="15"/>
  <c r="Q97" i="15"/>
  <c r="P97" i="15"/>
  <c r="O97" i="15"/>
  <c r="N97" i="15"/>
  <c r="M97" i="15"/>
  <c r="L97" i="15"/>
  <c r="K97" i="15"/>
  <c r="J97" i="15"/>
  <c r="I97" i="15"/>
  <c r="H97" i="15"/>
  <c r="G97" i="15"/>
  <c r="F97" i="15"/>
  <c r="E97" i="15"/>
  <c r="D97" i="15"/>
  <c r="AP96" i="15"/>
  <c r="AO96" i="15"/>
  <c r="AN96" i="15"/>
  <c r="AM96" i="15"/>
  <c r="AL96" i="15"/>
  <c r="AK96" i="15"/>
  <c r="AJ96" i="15"/>
  <c r="AI96" i="15"/>
  <c r="AH96" i="15"/>
  <c r="AG96" i="15"/>
  <c r="AF96" i="15"/>
  <c r="AE96" i="15"/>
  <c r="AD96" i="15"/>
  <c r="AC96" i="15"/>
  <c r="AB96" i="15"/>
  <c r="AA96" i="15"/>
  <c r="Z96" i="15"/>
  <c r="Y96" i="15"/>
  <c r="X96" i="15"/>
  <c r="W96" i="15"/>
  <c r="V96" i="15"/>
  <c r="U96" i="15"/>
  <c r="T96" i="15"/>
  <c r="S96" i="15"/>
  <c r="R96" i="15"/>
  <c r="Q96" i="15"/>
  <c r="P96" i="15"/>
  <c r="O96" i="15"/>
  <c r="N96" i="15"/>
  <c r="M96" i="15"/>
  <c r="L96" i="15"/>
  <c r="K96" i="15"/>
  <c r="J96" i="15"/>
  <c r="I96" i="15"/>
  <c r="H96" i="15"/>
  <c r="G96" i="15"/>
  <c r="F96" i="15"/>
  <c r="E96" i="15"/>
  <c r="D96" i="15"/>
  <c r="U152" i="13" l="1"/>
  <c r="U148" i="13"/>
  <c r="U144" i="13"/>
  <c r="U140" i="13"/>
  <c r="U136" i="13"/>
  <c r="U132" i="13"/>
  <c r="U128" i="13"/>
  <c r="U124" i="13"/>
  <c r="U120" i="13"/>
  <c r="U116" i="13"/>
  <c r="J145" i="13"/>
  <c r="J141" i="13"/>
  <c r="J137" i="13"/>
  <c r="J133" i="13"/>
  <c r="J129" i="13"/>
  <c r="J125" i="13"/>
  <c r="J121" i="13"/>
  <c r="J117" i="13"/>
  <c r="J113" i="13"/>
  <c r="J109" i="13"/>
  <c r="J45" i="13"/>
  <c r="J41" i="13"/>
  <c r="J37" i="13"/>
  <c r="J33" i="13"/>
  <c r="J29" i="13"/>
  <c r="J25" i="13"/>
  <c r="J21" i="13"/>
  <c r="J17" i="13"/>
  <c r="J13" i="13"/>
  <c r="J9" i="13"/>
  <c r="J188" i="13"/>
  <c r="J187" i="13"/>
  <c r="U151" i="13"/>
  <c r="J43" i="13"/>
  <c r="J184" i="13"/>
  <c r="J84" i="13"/>
  <c r="U147" i="13"/>
  <c r="J82" i="13"/>
  <c r="J180" i="13"/>
  <c r="J179" i="13"/>
  <c r="U143" i="13"/>
  <c r="J135" i="13"/>
  <c r="J176" i="13"/>
  <c r="J175" i="13"/>
  <c r="U139" i="13"/>
  <c r="J74" i="13"/>
  <c r="J172" i="13"/>
  <c r="J171" i="13"/>
  <c r="U135" i="13"/>
  <c r="J127" i="13"/>
  <c r="J168" i="13"/>
  <c r="J167" i="13"/>
  <c r="U131" i="13"/>
  <c r="U130" i="13"/>
  <c r="J164" i="13"/>
  <c r="J163" i="13"/>
  <c r="U127" i="13"/>
  <c r="J119" i="13"/>
  <c r="J160" i="13"/>
  <c r="J159" i="13"/>
  <c r="U123" i="13"/>
  <c r="J157" i="13"/>
  <c r="J156" i="13"/>
  <c r="J56" i="13"/>
  <c r="U119" i="13"/>
  <c r="J111" i="13"/>
  <c r="J152" i="13"/>
  <c r="J151" i="13"/>
  <c r="J10" i="13" l="1"/>
  <c r="J14" i="13"/>
  <c r="J18" i="13"/>
  <c r="J22" i="13"/>
  <c r="J26" i="13"/>
  <c r="J30" i="13"/>
  <c r="J34" i="13"/>
  <c r="J38" i="13"/>
  <c r="J42" i="13"/>
  <c r="J46" i="13"/>
  <c r="J55" i="13"/>
  <c r="J59" i="13"/>
  <c r="J63" i="13"/>
  <c r="J67" i="13"/>
  <c r="J71" i="13"/>
  <c r="J75" i="13"/>
  <c r="J79" i="13"/>
  <c r="J83" i="13"/>
  <c r="J87" i="13"/>
  <c r="J110" i="13"/>
  <c r="J114" i="13"/>
  <c r="J118" i="13"/>
  <c r="J122" i="13"/>
  <c r="J126" i="13"/>
  <c r="J130" i="13"/>
  <c r="J134" i="13"/>
  <c r="J138" i="13"/>
  <c r="J142" i="13"/>
  <c r="J146" i="13"/>
  <c r="J154" i="13"/>
  <c r="J158" i="13"/>
  <c r="J162" i="13"/>
  <c r="J166" i="13"/>
  <c r="J170" i="13"/>
  <c r="J174" i="13"/>
  <c r="J178" i="13"/>
  <c r="J182" i="13"/>
  <c r="J186" i="13"/>
  <c r="U117" i="13"/>
  <c r="U121" i="13"/>
  <c r="U125" i="13"/>
  <c r="U129" i="13"/>
  <c r="U133" i="13"/>
  <c r="U137" i="13"/>
  <c r="U141" i="13"/>
  <c r="U145" i="13"/>
  <c r="U149" i="13"/>
  <c r="U153" i="13"/>
  <c r="J58" i="13"/>
  <c r="J66" i="13"/>
  <c r="J70" i="13"/>
  <c r="J78" i="13"/>
  <c r="J86" i="13"/>
  <c r="J153" i="13"/>
  <c r="J161" i="13"/>
  <c r="J173" i="13"/>
  <c r="J181" i="13"/>
  <c r="J15" i="13"/>
  <c r="J23" i="13"/>
  <c r="J31" i="13"/>
  <c r="J39" i="13"/>
  <c r="J52" i="13"/>
  <c r="J64" i="13"/>
  <c r="J72" i="13"/>
  <c r="J80" i="13"/>
  <c r="J88" i="13"/>
  <c r="J115" i="13"/>
  <c r="J123" i="13"/>
  <c r="J131" i="13"/>
  <c r="J139" i="13"/>
  <c r="J143" i="13"/>
  <c r="J155" i="13"/>
  <c r="J183" i="13"/>
  <c r="U118" i="13"/>
  <c r="U122" i="13"/>
  <c r="U126" i="13"/>
  <c r="U134" i="13"/>
  <c r="U138" i="13"/>
  <c r="U142" i="13"/>
  <c r="U146" i="13"/>
  <c r="U150" i="13"/>
  <c r="J54" i="13"/>
  <c r="J62" i="13"/>
  <c r="J165" i="13"/>
  <c r="J169" i="13"/>
  <c r="J177" i="13"/>
  <c r="J185" i="13"/>
  <c r="J11" i="13"/>
  <c r="J19" i="13"/>
  <c r="J27" i="13"/>
  <c r="J35" i="13"/>
  <c r="J60" i="13"/>
  <c r="J68" i="13"/>
  <c r="J76" i="13"/>
  <c r="J12" i="13"/>
  <c r="J16" i="13"/>
  <c r="J20" i="13"/>
  <c r="J24" i="13"/>
  <c r="J28" i="13"/>
  <c r="J32" i="13"/>
  <c r="J36" i="13"/>
  <c r="J40" i="13"/>
  <c r="J44" i="13"/>
  <c r="J53" i="13"/>
  <c r="J57" i="13"/>
  <c r="J61" i="13"/>
  <c r="J65" i="13"/>
  <c r="J69" i="13"/>
  <c r="J73" i="13"/>
  <c r="J77" i="13"/>
  <c r="J81" i="13"/>
  <c r="J85" i="13"/>
  <c r="J89" i="13"/>
  <c r="J112" i="13"/>
  <c r="J116" i="13"/>
  <c r="J120" i="13"/>
  <c r="J124" i="13"/>
  <c r="J128" i="13"/>
  <c r="J132" i="13"/>
  <c r="J136" i="13"/>
  <c r="J140" i="13"/>
  <c r="J144" i="13"/>
  <c r="D7" i="7"/>
  <c r="D4" i="7"/>
  <c r="B94" i="14" a="1"/>
  <c r="B129" i="14" s="1"/>
  <c r="B117" i="14" l="1"/>
  <c r="B101" i="14"/>
  <c r="B109" i="14"/>
  <c r="C94" i="14"/>
  <c r="B125" i="14"/>
  <c r="B96" i="14"/>
  <c r="B103" i="14"/>
  <c r="B111" i="14"/>
  <c r="B119" i="14"/>
  <c r="B127" i="14"/>
  <c r="B97" i="14"/>
  <c r="B105" i="14"/>
  <c r="B113" i="14"/>
  <c r="B121" i="14"/>
  <c r="C132" i="14"/>
  <c r="B130" i="14"/>
  <c r="B126" i="14"/>
  <c r="B122" i="14"/>
  <c r="B118" i="14"/>
  <c r="B114" i="14"/>
  <c r="B110" i="14"/>
  <c r="B106" i="14"/>
  <c r="B102" i="14"/>
  <c r="B98" i="14"/>
  <c r="B95" i="14"/>
  <c r="B132" i="14"/>
  <c r="B128" i="14"/>
  <c r="B124" i="14"/>
  <c r="B120" i="14"/>
  <c r="B116" i="14"/>
  <c r="B112" i="14"/>
  <c r="B108" i="14"/>
  <c r="B104" i="14"/>
  <c r="B100" i="14"/>
  <c r="C96" i="14"/>
  <c r="B94" i="14"/>
  <c r="B99" i="14"/>
  <c r="B107" i="14"/>
  <c r="B115" i="14"/>
  <c r="B123" i="14"/>
  <c r="B131" i="14"/>
  <c r="C95" i="14"/>
  <c r="C97" i="14"/>
  <c r="C99" i="14"/>
  <c r="C101" i="14"/>
  <c r="C103" i="14"/>
  <c r="C105" i="14"/>
  <c r="C107" i="14"/>
  <c r="C109" i="14"/>
  <c r="C111" i="14"/>
  <c r="C113" i="14"/>
  <c r="C115" i="14"/>
  <c r="C117" i="14"/>
  <c r="C119" i="14"/>
  <c r="C121" i="14"/>
  <c r="C123" i="14"/>
  <c r="C125" i="14"/>
  <c r="C127" i="14"/>
  <c r="C129" i="14"/>
  <c r="C131" i="14"/>
  <c r="C98" i="14"/>
  <c r="C100" i="14"/>
  <c r="C102" i="14"/>
  <c r="C104" i="14"/>
  <c r="C106" i="14"/>
  <c r="C108" i="14"/>
  <c r="C110" i="14"/>
  <c r="C112" i="14"/>
  <c r="C114" i="14"/>
  <c r="C116" i="14"/>
  <c r="C118" i="14"/>
  <c r="C120" i="14"/>
  <c r="C122" i="14"/>
  <c r="C124" i="14"/>
  <c r="C126" i="14"/>
  <c r="C128" i="14"/>
  <c r="C130" i="14"/>
  <c r="D92" i="14" l="1" a="1"/>
  <c r="AP93" i="14" l="1"/>
  <c r="AM93" i="14"/>
  <c r="W93" i="14"/>
  <c r="G93" i="14"/>
  <c r="AD92" i="14"/>
  <c r="N92" i="14"/>
  <c r="AI93" i="14"/>
  <c r="S93" i="14"/>
  <c r="AP92" i="14"/>
  <c r="Z92" i="14"/>
  <c r="J92" i="14"/>
  <c r="AE93" i="14"/>
  <c r="O93" i="14"/>
  <c r="AL92" i="14"/>
  <c r="V92" i="14"/>
  <c r="F92" i="14"/>
  <c r="K93" i="14"/>
  <c r="AH92" i="14"/>
  <c r="R92" i="14"/>
  <c r="AA93" i="14"/>
  <c r="O92" i="14"/>
  <c r="AE92" i="14"/>
  <c r="H93" i="14"/>
  <c r="X93" i="14"/>
  <c r="AN93" i="14"/>
  <c r="P92" i="14"/>
  <c r="AF92" i="14"/>
  <c r="I93" i="14"/>
  <c r="Y93" i="14"/>
  <c r="AO93" i="14"/>
  <c r="Q92" i="14"/>
  <c r="AG92" i="14"/>
  <c r="J93" i="14"/>
  <c r="Z93" i="14"/>
  <c r="S92" i="14"/>
  <c r="AI92" i="14"/>
  <c r="L93" i="14"/>
  <c r="AB93" i="14"/>
  <c r="D92" i="14"/>
  <c r="T92" i="14"/>
  <c r="AJ92" i="14"/>
  <c r="M93" i="14"/>
  <c r="AC93" i="14"/>
  <c r="E92" i="14"/>
  <c r="U92" i="14"/>
  <c r="AK92" i="14"/>
  <c r="N93" i="14"/>
  <c r="G92" i="14"/>
  <c r="AM92" i="14"/>
  <c r="AF93" i="14"/>
  <c r="X92" i="14"/>
  <c r="Q93" i="14"/>
  <c r="I92" i="14"/>
  <c r="AO92" i="14"/>
  <c r="AD93" i="14"/>
  <c r="V93" i="14"/>
  <c r="K92" i="14"/>
  <c r="D93" i="14"/>
  <c r="AJ93" i="14"/>
  <c r="AB92" i="14"/>
  <c r="U93" i="14"/>
  <c r="M92" i="14"/>
  <c r="F93" i="14"/>
  <c r="AH93" i="14"/>
  <c r="W92" i="14"/>
  <c r="P93" i="14"/>
  <c r="H92" i="14"/>
  <c r="AN92" i="14"/>
  <c r="AG93" i="14"/>
  <c r="Y92" i="14"/>
  <c r="R93" i="14"/>
  <c r="AL93" i="14"/>
  <c r="AA92" i="14"/>
  <c r="T93" i="14"/>
  <c r="L92" i="14"/>
  <c r="E93" i="14"/>
  <c r="AK93" i="14"/>
  <c r="AC92" i="14"/>
  <c r="Q159" i="13" l="1"/>
  <c r="Q168" i="13"/>
  <c r="Q179" i="13"/>
  <c r="Q187" i="13"/>
  <c r="Q55" i="13"/>
  <c r="Q185" i="13" l="1"/>
  <c r="Q175" i="13"/>
  <c r="Q165" i="13"/>
  <c r="Q157" i="13"/>
  <c r="Q181" i="13"/>
  <c r="Q173" i="13"/>
  <c r="Q164" i="13"/>
  <c r="Q153" i="13"/>
  <c r="Q180" i="13"/>
  <c r="Q171" i="13"/>
  <c r="Q160" i="13"/>
  <c r="Q152" i="13"/>
  <c r="Q184" i="13"/>
  <c r="Q176" i="13"/>
  <c r="Q169" i="13"/>
  <c r="Q163" i="13"/>
  <c r="Q155" i="13"/>
  <c r="Q82" i="13"/>
  <c r="Q71" i="13"/>
  <c r="Q61" i="13"/>
  <c r="Q81" i="13"/>
  <c r="Q70" i="13"/>
  <c r="Q59" i="13"/>
  <c r="Q87" i="13"/>
  <c r="Q77" i="13"/>
  <c r="Q66" i="13"/>
  <c r="Q52" i="13"/>
  <c r="Q57" i="13"/>
  <c r="Q62" i="13"/>
  <c r="Q67" i="13"/>
  <c r="Q73" i="13"/>
  <c r="Q78" i="13"/>
  <c r="Q83" i="13"/>
  <c r="Q89" i="13"/>
  <c r="Q53" i="13"/>
  <c r="Q58" i="13"/>
  <c r="Q63" i="13"/>
  <c r="Q69" i="13"/>
  <c r="Q74" i="13"/>
  <c r="Q79" i="13"/>
  <c r="Q85" i="13"/>
  <c r="Q86" i="13"/>
  <c r="Q75" i="13"/>
  <c r="Q65" i="13"/>
  <c r="Q54" i="13"/>
  <c r="Q188" i="13"/>
  <c r="Q183" i="13"/>
  <c r="Q177" i="13"/>
  <c r="Q172" i="13"/>
  <c r="Q167" i="13"/>
  <c r="Q161" i="13"/>
  <c r="Q156" i="13"/>
  <c r="Q151" i="13"/>
  <c r="Q186" i="13"/>
  <c r="Q182" i="13"/>
  <c r="Q178" i="13"/>
  <c r="Q174" i="13"/>
  <c r="Q170" i="13"/>
  <c r="Q166" i="13"/>
  <c r="Q162" i="13"/>
  <c r="Q158" i="13"/>
  <c r="Q154" i="13"/>
  <c r="Q88" i="13"/>
  <c r="Q84" i="13"/>
  <c r="Q80" i="13"/>
  <c r="Q76" i="13"/>
  <c r="Q72" i="13"/>
  <c r="Q68" i="13"/>
  <c r="Q64" i="13"/>
  <c r="Q60" i="13"/>
  <c r="Q56" i="13"/>
  <c r="D91" i="14" l="1"/>
  <c r="AP18" i="5"/>
  <c r="AO18" i="5"/>
  <c r="AN18" i="5"/>
  <c r="AM18" i="5"/>
  <c r="AL18" i="5"/>
  <c r="AK18" i="5"/>
  <c r="AJ18" i="5"/>
  <c r="AI18" i="5"/>
  <c r="AH18" i="5"/>
  <c r="AG18" i="5"/>
  <c r="AF18" i="5"/>
  <c r="AE18" i="5"/>
  <c r="AD18" i="5"/>
  <c r="AC18" i="5"/>
  <c r="AB18" i="5"/>
  <c r="AA18" i="5"/>
  <c r="Z18" i="5"/>
  <c r="Y18" i="5"/>
  <c r="X18" i="5"/>
  <c r="W18" i="5"/>
  <c r="V18" i="5"/>
  <c r="U18" i="5"/>
  <c r="T18" i="5"/>
  <c r="S18" i="5"/>
  <c r="R18" i="5"/>
  <c r="Q18" i="5"/>
  <c r="P18" i="5"/>
  <c r="O18" i="5"/>
  <c r="N18" i="5"/>
  <c r="M18" i="5"/>
  <c r="L18" i="5"/>
  <c r="K18" i="5"/>
  <c r="J18" i="5"/>
  <c r="I18" i="5"/>
  <c r="H18" i="5"/>
  <c r="G18" i="5"/>
  <c r="F18" i="5"/>
  <c r="E18" i="5"/>
  <c r="J45" i="15"/>
  <c r="J189" i="13"/>
  <c r="U154" i="13"/>
  <c r="Q150" i="13"/>
  <c r="J150" i="13"/>
  <c r="J147" i="13"/>
  <c r="G130" i="13"/>
  <c r="G129" i="13"/>
  <c r="U115" i="13"/>
  <c r="V112" i="13"/>
  <c r="J108" i="13"/>
  <c r="F105" i="13"/>
  <c r="J90" i="13"/>
  <c r="Q51" i="13"/>
  <c r="J51" i="13"/>
  <c r="J47" i="13"/>
  <c r="D47" i="13"/>
  <c r="G30" i="13"/>
  <c r="J8" i="13"/>
  <c r="W6" i="13"/>
  <c r="X19" i="13" s="1"/>
  <c r="D18" i="5"/>
  <c r="AQ7" i="5"/>
  <c r="D11" i="5" s="1"/>
  <c r="D12" i="5" s="1"/>
  <c r="E8" i="6" l="1"/>
  <c r="E21" i="6" s="1"/>
  <c r="F26" i="5"/>
  <c r="F34" i="5"/>
  <c r="I8" i="6"/>
  <c r="I21" i="6" s="1"/>
  <c r="J26" i="5"/>
  <c r="J34" i="5"/>
  <c r="M8" i="6"/>
  <c r="M21" i="6" s="1"/>
  <c r="N26" i="5"/>
  <c r="N34" i="5"/>
  <c r="Q8" i="6"/>
  <c r="Q21" i="6" s="1"/>
  <c r="R26" i="5"/>
  <c r="R34" i="5"/>
  <c r="U8" i="6"/>
  <c r="U21" i="6" s="1"/>
  <c r="V26" i="5"/>
  <c r="V34" i="5"/>
  <c r="Y8" i="6"/>
  <c r="Y21" i="6" s="1"/>
  <c r="Z26" i="5"/>
  <c r="Z34" i="5"/>
  <c r="AC8" i="6"/>
  <c r="AC21" i="6" s="1"/>
  <c r="AD26" i="5"/>
  <c r="AD34" i="5"/>
  <c r="AG8" i="6"/>
  <c r="AG21" i="6" s="1"/>
  <c r="AH26" i="5"/>
  <c r="AH34" i="5"/>
  <c r="AK8" i="6"/>
  <c r="AK21" i="6" s="1"/>
  <c r="AL26" i="5"/>
  <c r="AL34" i="5"/>
  <c r="AO8" i="6"/>
  <c r="AO21" i="6" s="1"/>
  <c r="AP26" i="5"/>
  <c r="AP34" i="5"/>
  <c r="H34" i="5"/>
  <c r="G8" i="6"/>
  <c r="G21" i="6" s="1"/>
  <c r="H26" i="5"/>
  <c r="L34" i="5"/>
  <c r="K8" i="6"/>
  <c r="K21" i="6" s="1"/>
  <c r="L26" i="5"/>
  <c r="P34" i="5"/>
  <c r="O8" i="6"/>
  <c r="O21" i="6" s="1"/>
  <c r="P26" i="5"/>
  <c r="T34" i="5"/>
  <c r="S8" i="6"/>
  <c r="S21" i="6" s="1"/>
  <c r="T26" i="5"/>
  <c r="X34" i="5"/>
  <c r="W8" i="6"/>
  <c r="W21" i="6" s="1"/>
  <c r="X26" i="5"/>
  <c r="AB34" i="5"/>
  <c r="AA8" i="6"/>
  <c r="AA21" i="6" s="1"/>
  <c r="AB26" i="5"/>
  <c r="AF34" i="5"/>
  <c r="AE8" i="6"/>
  <c r="AE21" i="6" s="1"/>
  <c r="AF26" i="5"/>
  <c r="AJ34" i="5"/>
  <c r="AI8" i="6"/>
  <c r="AI21" i="6" s="1"/>
  <c r="AJ26" i="5"/>
  <c r="AN34" i="5"/>
  <c r="AM8" i="6"/>
  <c r="AM21" i="6" s="1"/>
  <c r="AN26" i="5"/>
  <c r="F8" i="6"/>
  <c r="F21" i="6" s="1"/>
  <c r="G26" i="5"/>
  <c r="G34" i="5"/>
  <c r="J8" i="6"/>
  <c r="J21" i="6" s="1"/>
  <c r="K26" i="5"/>
  <c r="K34" i="5"/>
  <c r="N8" i="6"/>
  <c r="N21" i="6" s="1"/>
  <c r="O26" i="5"/>
  <c r="O34" i="5"/>
  <c r="R8" i="6"/>
  <c r="R21" i="6" s="1"/>
  <c r="S26" i="5"/>
  <c r="S34" i="5"/>
  <c r="V8" i="6"/>
  <c r="V21" i="6" s="1"/>
  <c r="W26" i="5"/>
  <c r="W34" i="5"/>
  <c r="Z8" i="6"/>
  <c r="Z21" i="6" s="1"/>
  <c r="AA26" i="5"/>
  <c r="AA34" i="5"/>
  <c r="AD8" i="6"/>
  <c r="AD21" i="6" s="1"/>
  <c r="AE26" i="5"/>
  <c r="AE34" i="5"/>
  <c r="AH8" i="6"/>
  <c r="AH21" i="6" s="1"/>
  <c r="AI26" i="5"/>
  <c r="AI34" i="5"/>
  <c r="AL8" i="6"/>
  <c r="AL21" i="6" s="1"/>
  <c r="AM26" i="5"/>
  <c r="AM34" i="5"/>
  <c r="E34" i="5"/>
  <c r="D8" i="6"/>
  <c r="D21" i="6" s="1"/>
  <c r="E26" i="5"/>
  <c r="I34" i="5"/>
  <c r="I26" i="5"/>
  <c r="H8" i="6"/>
  <c r="H21" i="6" s="1"/>
  <c r="M34" i="5"/>
  <c r="L8" i="6"/>
  <c r="L21" i="6" s="1"/>
  <c r="M26" i="5"/>
  <c r="Q34" i="5"/>
  <c r="P8" i="6"/>
  <c r="P21" i="6" s="1"/>
  <c r="Q26" i="5"/>
  <c r="U34" i="5"/>
  <c r="T8" i="6"/>
  <c r="T21" i="6" s="1"/>
  <c r="U26" i="5"/>
  <c r="Y34" i="5"/>
  <c r="Y26" i="5"/>
  <c r="X8" i="6"/>
  <c r="X21" i="6" s="1"/>
  <c r="AC34" i="5"/>
  <c r="AB8" i="6"/>
  <c r="AB21" i="6" s="1"/>
  <c r="AC26" i="5"/>
  <c r="AG34" i="5"/>
  <c r="AG26" i="5"/>
  <c r="AF8" i="6"/>
  <c r="AF21" i="6" s="1"/>
  <c r="AK34" i="5"/>
  <c r="AJ8" i="6"/>
  <c r="AJ21" i="6" s="1"/>
  <c r="AK26" i="5"/>
  <c r="AO34" i="5"/>
  <c r="AO26" i="5"/>
  <c r="AN8" i="6"/>
  <c r="AN21" i="6" s="1"/>
  <c r="D26" i="5"/>
  <c r="D34" i="5"/>
  <c r="C8" i="6"/>
  <c r="C21" i="6" s="1"/>
  <c r="K91" i="14"/>
  <c r="J91" i="14"/>
  <c r="AO91" i="14"/>
  <c r="AK91" i="14"/>
  <c r="AC91" i="14"/>
  <c r="U91" i="14"/>
  <c r="M91" i="14"/>
  <c r="I91" i="14"/>
  <c r="E91" i="14"/>
  <c r="AM91" i="14"/>
  <c r="AI91" i="14"/>
  <c r="AE91" i="14"/>
  <c r="AA91" i="14"/>
  <c r="W91" i="14"/>
  <c r="S91" i="14"/>
  <c r="O91" i="14"/>
  <c r="G91" i="14"/>
  <c r="AP91" i="14"/>
  <c r="AL91" i="14"/>
  <c r="AD91" i="14"/>
  <c r="V91" i="14"/>
  <c r="N91" i="14"/>
  <c r="F91" i="14"/>
  <c r="AN91" i="14"/>
  <c r="AJ91" i="14"/>
  <c r="AB91" i="14"/>
  <c r="T91" i="14"/>
  <c r="L91" i="14"/>
  <c r="H91" i="14"/>
  <c r="D46" i="14"/>
  <c r="D6" i="15"/>
  <c r="AQ18" i="5"/>
  <c r="C40" i="13" l="1"/>
  <c r="D48" i="13" s="1"/>
  <c r="AQ91" i="14"/>
  <c r="D10" i="15"/>
  <c r="D16" i="15"/>
  <c r="D24" i="15"/>
  <c r="D32" i="15"/>
  <c r="D40" i="15"/>
  <c r="D9" i="15"/>
  <c r="D21" i="15"/>
  <c r="D29" i="15"/>
  <c r="D37" i="15"/>
  <c r="D7" i="15"/>
  <c r="D15" i="15"/>
  <c r="D23" i="15"/>
  <c r="D31" i="15"/>
  <c r="D39" i="15"/>
  <c r="D12" i="15"/>
  <c r="D14" i="15"/>
  <c r="D22" i="15"/>
  <c r="D30" i="15"/>
  <c r="D38" i="15"/>
  <c r="D8" i="15"/>
  <c r="D17" i="15"/>
  <c r="D25" i="15"/>
  <c r="D33" i="15"/>
  <c r="D41" i="15"/>
  <c r="D11" i="15"/>
  <c r="D43" i="15"/>
  <c r="D13" i="15"/>
  <c r="D42" i="15"/>
  <c r="D44" i="15"/>
  <c r="V12" i="13"/>
  <c r="C11" i="19" s="1"/>
  <c r="AQ34" i="5"/>
  <c r="AP8" i="6"/>
  <c r="AQ26" i="5"/>
  <c r="M120" i="14" l="1"/>
  <c r="AM115" i="14"/>
  <c r="U132" i="14"/>
  <c r="AE128" i="14"/>
  <c r="F129" i="14"/>
  <c r="J129" i="14"/>
  <c r="V104" i="14"/>
  <c r="G119" i="14"/>
  <c r="AI104" i="14"/>
  <c r="N107" i="14"/>
  <c r="AB104" i="14"/>
  <c r="AA100" i="14"/>
  <c r="I109" i="14"/>
  <c r="AN132" i="14"/>
  <c r="AN130" i="14"/>
  <c r="AN131" i="14"/>
  <c r="AN127" i="14"/>
  <c r="AN126" i="14"/>
  <c r="AN124" i="14"/>
  <c r="AN119" i="14"/>
  <c r="AN117" i="14"/>
  <c r="AN115" i="14"/>
  <c r="AN118" i="14"/>
  <c r="AN116" i="14"/>
  <c r="AN112" i="14"/>
  <c r="AN108" i="14"/>
  <c r="AN113" i="14"/>
  <c r="AN111" i="14"/>
  <c r="AN105" i="14"/>
  <c r="AN103" i="14"/>
  <c r="AN104" i="14"/>
  <c r="AN97" i="14"/>
  <c r="AN95" i="14"/>
  <c r="AN100" i="14"/>
  <c r="AN96" i="14"/>
  <c r="AJ124" i="14"/>
  <c r="AJ121" i="14"/>
  <c r="AJ107" i="14"/>
  <c r="AJ97" i="14"/>
  <c r="T128" i="14"/>
  <c r="T114" i="14"/>
  <c r="T110" i="14"/>
  <c r="T109" i="14"/>
  <c r="T98" i="14"/>
  <c r="L128" i="14"/>
  <c r="L124" i="14"/>
  <c r="L120" i="14"/>
  <c r="L105" i="14"/>
  <c r="L97" i="14"/>
  <c r="H132" i="14"/>
  <c r="H131" i="14"/>
  <c r="H129" i="14"/>
  <c r="H127" i="14"/>
  <c r="H128" i="14"/>
  <c r="H126" i="14"/>
  <c r="H124" i="14"/>
  <c r="H121" i="14"/>
  <c r="H119" i="14"/>
  <c r="H117" i="14"/>
  <c r="H122" i="14"/>
  <c r="H120" i="14"/>
  <c r="H118" i="14"/>
  <c r="H114" i="14"/>
  <c r="H112" i="14"/>
  <c r="H110" i="14"/>
  <c r="H106" i="14"/>
  <c r="H113" i="14"/>
  <c r="H111" i="14"/>
  <c r="H107" i="14"/>
  <c r="H105" i="14"/>
  <c r="H104" i="14"/>
  <c r="H101" i="14"/>
  <c r="H99" i="14"/>
  <c r="H97" i="14"/>
  <c r="H102" i="14"/>
  <c r="H100" i="14"/>
  <c r="H98" i="14"/>
  <c r="H94" i="14"/>
  <c r="D123" i="14"/>
  <c r="D121" i="14"/>
  <c r="D109" i="14"/>
  <c r="D101" i="14"/>
  <c r="D102" i="14"/>
  <c r="W126" i="14"/>
  <c r="W120" i="14"/>
  <c r="W119" i="14"/>
  <c r="W106" i="14"/>
  <c r="W101" i="14"/>
  <c r="S131" i="14"/>
  <c r="S124" i="14"/>
  <c r="S125" i="14"/>
  <c r="S118" i="14"/>
  <c r="S113" i="14"/>
  <c r="S107" i="14"/>
  <c r="S106" i="14"/>
  <c r="S100" i="14"/>
  <c r="S103" i="14"/>
  <c r="S97" i="14"/>
  <c r="O129" i="14"/>
  <c r="O132" i="14"/>
  <c r="O130" i="14"/>
  <c r="O126" i="14"/>
  <c r="O124" i="14"/>
  <c r="O127" i="14"/>
  <c r="O123" i="14"/>
  <c r="O122" i="14"/>
  <c r="O120" i="14"/>
  <c r="O116" i="14"/>
  <c r="O121" i="14"/>
  <c r="O119" i="14"/>
  <c r="O115" i="14"/>
  <c r="O113" i="14"/>
  <c r="O111" i="14"/>
  <c r="O107" i="14"/>
  <c r="O114" i="14"/>
  <c r="O112" i="14"/>
  <c r="O108" i="14"/>
  <c r="O106" i="14"/>
  <c r="O104" i="14"/>
  <c r="O100" i="14"/>
  <c r="O98" i="14"/>
  <c r="O96" i="14"/>
  <c r="O103" i="14"/>
  <c r="O101" i="14"/>
  <c r="O99" i="14"/>
  <c r="O95" i="14"/>
  <c r="O94" i="14"/>
  <c r="K132" i="14"/>
  <c r="K115" i="14"/>
  <c r="K113" i="14"/>
  <c r="K107" i="14"/>
  <c r="K101" i="14"/>
  <c r="AL130" i="14"/>
  <c r="AL131" i="14"/>
  <c r="AL126" i="14"/>
  <c r="AL121" i="14"/>
  <c r="AL117" i="14"/>
  <c r="AL120" i="14"/>
  <c r="AL116" i="14"/>
  <c r="AL112" i="14"/>
  <c r="AL113" i="14"/>
  <c r="AL109" i="14"/>
  <c r="AL105" i="14"/>
  <c r="AL97" i="14"/>
  <c r="AL104" i="14"/>
  <c r="AL100" i="14"/>
  <c r="AD129" i="14"/>
  <c r="AD127" i="14"/>
  <c r="AD126" i="14"/>
  <c r="AD117" i="14"/>
  <c r="AD123" i="14"/>
  <c r="AD120" i="14"/>
  <c r="AD112" i="14"/>
  <c r="AD108" i="14"/>
  <c r="AD113" i="14"/>
  <c r="AD105" i="14"/>
  <c r="AD101" i="14"/>
  <c r="AD97" i="14"/>
  <c r="AD100" i="14"/>
  <c r="AD96" i="14"/>
  <c r="AO131" i="14"/>
  <c r="AO128" i="14"/>
  <c r="AO116" i="14"/>
  <c r="AO113" i="14"/>
  <c r="AO109" i="14"/>
  <c r="AO103" i="14"/>
  <c r="AO99" i="14"/>
  <c r="AK131" i="14"/>
  <c r="AK129" i="14"/>
  <c r="AK132" i="14"/>
  <c r="AK130" i="14"/>
  <c r="AK128" i="14"/>
  <c r="AK126" i="14"/>
  <c r="AK124" i="14"/>
  <c r="AK127" i="14"/>
  <c r="AK125" i="14"/>
  <c r="AK123" i="14"/>
  <c r="AK122" i="14"/>
  <c r="AK120" i="14"/>
  <c r="AK118" i="14"/>
  <c r="AK116" i="14"/>
  <c r="AK114" i="14"/>
  <c r="AK121" i="14"/>
  <c r="AK119" i="14"/>
  <c r="AK117" i="14"/>
  <c r="AK115" i="14"/>
  <c r="AK113" i="14"/>
  <c r="AK111" i="14"/>
  <c r="AK109" i="14"/>
  <c r="AK107" i="14"/>
  <c r="AK105" i="14"/>
  <c r="AK112" i="14"/>
  <c r="AK110" i="14"/>
  <c r="AK108" i="14"/>
  <c r="AK106" i="14"/>
  <c r="AK104" i="14"/>
  <c r="AK102" i="14"/>
  <c r="AK100" i="14"/>
  <c r="AK98" i="14"/>
  <c r="AK96" i="14"/>
  <c r="AK94" i="14"/>
  <c r="AK103" i="14"/>
  <c r="AK101" i="14"/>
  <c r="AK99" i="14"/>
  <c r="AK97" i="14"/>
  <c r="AK95" i="14"/>
  <c r="AC131" i="14"/>
  <c r="AC129" i="14"/>
  <c r="AC132" i="14"/>
  <c r="AC128" i="14"/>
  <c r="AC126" i="14"/>
  <c r="AC124" i="14"/>
  <c r="AC125" i="14"/>
  <c r="AC123" i="14"/>
  <c r="AC122" i="14"/>
  <c r="AC118" i="14"/>
  <c r="AC116" i="14"/>
  <c r="AC121" i="14"/>
  <c r="AC117" i="14"/>
  <c r="AC115" i="14"/>
  <c r="AC114" i="14"/>
  <c r="AC111" i="14"/>
  <c r="AC109" i="14"/>
  <c r="AC107" i="14"/>
  <c r="AC110" i="14"/>
  <c r="AC108" i="14"/>
  <c r="AC106" i="14"/>
  <c r="AC105" i="14"/>
  <c r="AC102" i="14"/>
  <c r="AC100" i="14"/>
  <c r="AC96" i="14"/>
  <c r="AC103" i="14"/>
  <c r="AC101" i="14"/>
  <c r="AC97" i="14"/>
  <c r="AC95" i="14"/>
  <c r="AC94" i="14"/>
  <c r="E129" i="14"/>
  <c r="E123" i="14"/>
  <c r="E122" i="14"/>
  <c r="E118" i="14"/>
  <c r="E115" i="14"/>
  <c r="E113" i="14"/>
  <c r="E114" i="14"/>
  <c r="E106" i="14"/>
  <c r="E102" i="14"/>
  <c r="E96" i="14"/>
  <c r="E97" i="14"/>
  <c r="E95" i="14"/>
  <c r="X12" i="13"/>
  <c r="E11" i="19" s="1"/>
  <c r="D59" i="13"/>
  <c r="AP21" i="6"/>
  <c r="V105" i="13" s="1"/>
  <c r="I11" i="19" s="1"/>
  <c r="W12" i="13"/>
  <c r="D11" i="19" s="1"/>
  <c r="AP103" i="14" l="1"/>
  <c r="AP132" i="14"/>
  <c r="K131" i="14"/>
  <c r="K127" i="14"/>
  <c r="K105" i="14"/>
  <c r="AJ127" i="14"/>
  <c r="AJ108" i="14"/>
  <c r="D131" i="14"/>
  <c r="D114" i="14"/>
  <c r="E127" i="14"/>
  <c r="E131" i="14"/>
  <c r="W124" i="14"/>
  <c r="W129" i="14"/>
  <c r="W114" i="14"/>
  <c r="AO126" i="14"/>
  <c r="AO120" i="14"/>
  <c r="AO106" i="14"/>
  <c r="T130" i="14"/>
  <c r="T124" i="14"/>
  <c r="T102" i="14"/>
  <c r="L122" i="14"/>
  <c r="L106" i="14"/>
  <c r="S132" i="14"/>
  <c r="S129" i="14"/>
  <c r="S117" i="14"/>
  <c r="S102" i="14"/>
  <c r="AC130" i="14"/>
  <c r="AC127" i="14"/>
  <c r="AC120" i="14"/>
  <c r="AC119" i="14"/>
  <c r="AC113" i="14"/>
  <c r="AC112" i="14"/>
  <c r="AC104" i="14"/>
  <c r="AC98" i="14"/>
  <c r="AC99" i="14"/>
  <c r="H130" i="14"/>
  <c r="H125" i="14"/>
  <c r="H123" i="14"/>
  <c r="H115" i="14"/>
  <c r="H116" i="14"/>
  <c r="H108" i="14"/>
  <c r="H109" i="14"/>
  <c r="H103" i="14"/>
  <c r="H95" i="14"/>
  <c r="H96" i="14"/>
  <c r="AD130" i="14"/>
  <c r="AD121" i="14"/>
  <c r="AD116" i="14"/>
  <c r="AD109" i="14"/>
  <c r="AD104" i="14"/>
  <c r="AL127" i="14"/>
  <c r="AL123" i="14"/>
  <c r="AL108" i="14"/>
  <c r="AL101" i="14"/>
  <c r="AL96" i="14"/>
  <c r="O131" i="14"/>
  <c r="O128" i="14"/>
  <c r="O125" i="14"/>
  <c r="O118" i="14"/>
  <c r="O117" i="14"/>
  <c r="O109" i="14"/>
  <c r="O110" i="14"/>
  <c r="O102" i="14"/>
  <c r="O105" i="14"/>
  <c r="O97" i="14"/>
  <c r="AN128" i="14"/>
  <c r="AN129" i="14"/>
  <c r="AN123" i="14"/>
  <c r="AN120" i="14"/>
  <c r="AN110" i="14"/>
  <c r="AN109" i="14"/>
  <c r="AN99" i="14"/>
  <c r="AN98" i="14"/>
  <c r="AP102" i="14"/>
  <c r="AP96" i="14"/>
  <c r="AP124" i="14"/>
  <c r="AJ115" i="14"/>
  <c r="AP130" i="14"/>
  <c r="AP109" i="14"/>
  <c r="I120" i="14"/>
  <c r="V123" i="14"/>
  <c r="E94" i="14"/>
  <c r="E110" i="14"/>
  <c r="E117" i="14"/>
  <c r="E126" i="14"/>
  <c r="M112" i="14"/>
  <c r="AO98" i="14"/>
  <c r="AO111" i="14"/>
  <c r="AO125" i="14"/>
  <c r="K102" i="14"/>
  <c r="K120" i="14"/>
  <c r="S105" i="14"/>
  <c r="S114" i="14"/>
  <c r="S116" i="14"/>
  <c r="S126" i="14"/>
  <c r="W100" i="14"/>
  <c r="W116" i="14"/>
  <c r="D96" i="14"/>
  <c r="D110" i="14"/>
  <c r="D125" i="14"/>
  <c r="L100" i="14"/>
  <c r="L112" i="14"/>
  <c r="L127" i="14"/>
  <c r="T103" i="14"/>
  <c r="T117" i="14"/>
  <c r="AJ98" i="14"/>
  <c r="AJ110" i="14"/>
  <c r="AJ132" i="14"/>
  <c r="AP98" i="14"/>
  <c r="AP117" i="14"/>
  <c r="M114" i="14"/>
  <c r="J100" i="14"/>
  <c r="AA125" i="14"/>
  <c r="E103" i="14"/>
  <c r="E105" i="14"/>
  <c r="E107" i="14"/>
  <c r="E116" i="14"/>
  <c r="M130" i="14"/>
  <c r="AO101" i="14"/>
  <c r="AO110" i="14"/>
  <c r="AO121" i="14"/>
  <c r="K94" i="14"/>
  <c r="K106" i="14"/>
  <c r="K116" i="14"/>
  <c r="S95" i="14"/>
  <c r="S94" i="14"/>
  <c r="S110" i="14"/>
  <c r="S115" i="14"/>
  <c r="S122" i="14"/>
  <c r="W103" i="14"/>
  <c r="W107" i="14"/>
  <c r="D107" i="14"/>
  <c r="D118" i="14"/>
  <c r="L98" i="14"/>
  <c r="L107" i="14"/>
  <c r="T104" i="14"/>
  <c r="T122" i="14"/>
  <c r="AJ103" i="14"/>
  <c r="AJ114" i="14"/>
  <c r="AP122" i="14"/>
  <c r="AP104" i="14"/>
  <c r="AP95" i="14"/>
  <c r="AB114" i="14"/>
  <c r="M101" i="14"/>
  <c r="M121" i="14"/>
  <c r="F100" i="14"/>
  <c r="AN94" i="14"/>
  <c r="AN102" i="14"/>
  <c r="AN101" i="14"/>
  <c r="AN107" i="14"/>
  <c r="AN106" i="14"/>
  <c r="AN114" i="14"/>
  <c r="AN122" i="14"/>
  <c r="AN121" i="14"/>
  <c r="AN125" i="14"/>
  <c r="M98" i="14"/>
  <c r="V120" i="14"/>
  <c r="G126" i="14"/>
  <c r="AM127" i="14"/>
  <c r="I128" i="14"/>
  <c r="I124" i="14"/>
  <c r="I98" i="14"/>
  <c r="AA113" i="14"/>
  <c r="AA121" i="14"/>
  <c r="N116" i="14"/>
  <c r="N104" i="14"/>
  <c r="AI120" i="14"/>
  <c r="AI127" i="14"/>
  <c r="J117" i="14"/>
  <c r="J107" i="14"/>
  <c r="F127" i="14"/>
  <c r="F112" i="14"/>
  <c r="AE119" i="14"/>
  <c r="AE120" i="14"/>
  <c r="M131" i="14"/>
  <c r="M132" i="14"/>
  <c r="M122" i="14"/>
  <c r="M113" i="14"/>
  <c r="M106" i="14"/>
  <c r="M103" i="14"/>
  <c r="I96" i="14"/>
  <c r="I131" i="14"/>
  <c r="M100" i="14"/>
  <c r="M111" i="14"/>
  <c r="M127" i="14"/>
  <c r="F103" i="14"/>
  <c r="J112" i="14"/>
  <c r="N120" i="14"/>
  <c r="AE94" i="14"/>
  <c r="AI105" i="14"/>
  <c r="AP123" i="14"/>
  <c r="AP119" i="14"/>
  <c r="AP129" i="14"/>
  <c r="AP97" i="14"/>
  <c r="AP120" i="14"/>
  <c r="AP106" i="14"/>
  <c r="K129" i="14"/>
  <c r="K123" i="14"/>
  <c r="K117" i="14"/>
  <c r="K114" i="14"/>
  <c r="K100" i="14"/>
  <c r="K95" i="14"/>
  <c r="AJ131" i="14"/>
  <c r="AJ123" i="14"/>
  <c r="AJ118" i="14"/>
  <c r="AJ111" i="14"/>
  <c r="AJ101" i="14"/>
  <c r="AJ96" i="14"/>
  <c r="D132" i="14"/>
  <c r="D124" i="14"/>
  <c r="D122" i="14"/>
  <c r="D108" i="14"/>
  <c r="D103" i="14"/>
  <c r="D98" i="14"/>
  <c r="E130" i="14"/>
  <c r="E132" i="14"/>
  <c r="W132" i="14"/>
  <c r="W122" i="14"/>
  <c r="W115" i="14"/>
  <c r="W112" i="14"/>
  <c r="W96" i="14"/>
  <c r="W94" i="14"/>
  <c r="AO132" i="14"/>
  <c r="AO129" i="14"/>
  <c r="AO127" i="14"/>
  <c r="AO118" i="14"/>
  <c r="AO117" i="14"/>
  <c r="AO105" i="14"/>
  <c r="AO104" i="14"/>
  <c r="AO96" i="14"/>
  <c r="T131" i="14"/>
  <c r="T123" i="14"/>
  <c r="T116" i="14"/>
  <c r="T111" i="14"/>
  <c r="T101" i="14"/>
  <c r="T94" i="14"/>
  <c r="L129" i="14"/>
  <c r="L121" i="14"/>
  <c r="L118" i="14"/>
  <c r="L111" i="14"/>
  <c r="L99" i="14"/>
  <c r="L94" i="14"/>
  <c r="S130" i="14"/>
  <c r="S127" i="14"/>
  <c r="S120" i="14"/>
  <c r="S119" i="14"/>
  <c r="S111" i="14"/>
  <c r="S112" i="14"/>
  <c r="S104" i="14"/>
  <c r="S96" i="14"/>
  <c r="S101" i="14"/>
  <c r="E99" i="14"/>
  <c r="E100" i="14"/>
  <c r="E108" i="14"/>
  <c r="E109" i="14"/>
  <c r="E121" i="14"/>
  <c r="E124" i="14"/>
  <c r="E128" i="14"/>
  <c r="I107" i="14"/>
  <c r="M95" i="14"/>
  <c r="M104" i="14"/>
  <c r="M119" i="14"/>
  <c r="M124" i="14"/>
  <c r="U106" i="14"/>
  <c r="AO97" i="14"/>
  <c r="AO100" i="14"/>
  <c r="AO112" i="14"/>
  <c r="AO119" i="14"/>
  <c r="AO123" i="14"/>
  <c r="AO130" i="14"/>
  <c r="F115" i="14"/>
  <c r="J119" i="14"/>
  <c r="N130" i="14"/>
  <c r="K103" i="14"/>
  <c r="K110" i="14"/>
  <c r="K124" i="14"/>
  <c r="K126" i="14"/>
  <c r="S99" i="14"/>
  <c r="S98" i="14"/>
  <c r="S108" i="14"/>
  <c r="S109" i="14"/>
  <c r="S121" i="14"/>
  <c r="S123" i="14"/>
  <c r="S128" i="14"/>
  <c r="W95" i="14"/>
  <c r="W104" i="14"/>
  <c r="W113" i="14"/>
  <c r="W127" i="14"/>
  <c r="AA99" i="14"/>
  <c r="AE108" i="14"/>
  <c r="AI131" i="14"/>
  <c r="D97" i="14"/>
  <c r="D111" i="14"/>
  <c r="D115" i="14"/>
  <c r="D127" i="14"/>
  <c r="L101" i="14"/>
  <c r="L110" i="14"/>
  <c r="L119" i="14"/>
  <c r="L132" i="14"/>
  <c r="T95" i="14"/>
  <c r="T106" i="14"/>
  <c r="T115" i="14"/>
  <c r="T127" i="14"/>
  <c r="AJ102" i="14"/>
  <c r="AJ109" i="14"/>
  <c r="AJ122" i="14"/>
  <c r="AJ125" i="14"/>
  <c r="AP118" i="14"/>
  <c r="AP112" i="14"/>
  <c r="AP113" i="14"/>
  <c r="AP111" i="14"/>
  <c r="U113" i="14"/>
  <c r="G95" i="14"/>
  <c r="AB126" i="14"/>
  <c r="I97" i="14"/>
  <c r="I104" i="14"/>
  <c r="I117" i="14"/>
  <c r="I126" i="14"/>
  <c r="M97" i="14"/>
  <c r="M94" i="14"/>
  <c r="M102" i="14"/>
  <c r="M108" i="14"/>
  <c r="M107" i="14"/>
  <c r="M115" i="14"/>
  <c r="M116" i="14"/>
  <c r="M123" i="14"/>
  <c r="M126" i="14"/>
  <c r="M129" i="14"/>
  <c r="U122" i="14"/>
  <c r="F105" i="14"/>
  <c r="F117" i="14"/>
  <c r="J102" i="14"/>
  <c r="J114" i="14"/>
  <c r="J131" i="14"/>
  <c r="N109" i="14"/>
  <c r="V96" i="14"/>
  <c r="G106" i="14"/>
  <c r="AA108" i="14"/>
  <c r="AA128" i="14"/>
  <c r="AE107" i="14"/>
  <c r="AE131" i="14"/>
  <c r="AI113" i="14"/>
  <c r="AM102" i="14"/>
  <c r="I99" i="14"/>
  <c r="I108" i="14"/>
  <c r="I119" i="14"/>
  <c r="M99" i="14"/>
  <c r="M96" i="14"/>
  <c r="M105" i="14"/>
  <c r="M110" i="14"/>
  <c r="M109" i="14"/>
  <c r="M117" i="14"/>
  <c r="M118" i="14"/>
  <c r="M125" i="14"/>
  <c r="M128" i="14"/>
  <c r="U101" i="14"/>
  <c r="F98" i="14"/>
  <c r="F110" i="14"/>
  <c r="J105" i="14"/>
  <c r="N102" i="14"/>
  <c r="AE99" i="14"/>
  <c r="AI96" i="14"/>
  <c r="AB130" i="14"/>
  <c r="AB125" i="14"/>
  <c r="AB123" i="14"/>
  <c r="AB115" i="14"/>
  <c r="AB116" i="14"/>
  <c r="AB108" i="14"/>
  <c r="AB109" i="14"/>
  <c r="AB103" i="14"/>
  <c r="AB95" i="14"/>
  <c r="AB96" i="14"/>
  <c r="AB129" i="14"/>
  <c r="AB124" i="14"/>
  <c r="AB122" i="14"/>
  <c r="AB112" i="14"/>
  <c r="AB111" i="14"/>
  <c r="AB101" i="14"/>
  <c r="AB100" i="14"/>
  <c r="AB127" i="14"/>
  <c r="AB121" i="14"/>
  <c r="AB120" i="14"/>
  <c r="AB110" i="14"/>
  <c r="AB107" i="14"/>
  <c r="AB99" i="14"/>
  <c r="AB98" i="14"/>
  <c r="G131" i="14"/>
  <c r="G128" i="14"/>
  <c r="G123" i="14"/>
  <c r="G116" i="14"/>
  <c r="G117" i="14"/>
  <c r="G109" i="14"/>
  <c r="G110" i="14"/>
  <c r="G102" i="14"/>
  <c r="G105" i="14"/>
  <c r="G97" i="14"/>
  <c r="G132" i="14"/>
  <c r="G125" i="14"/>
  <c r="G124" i="14"/>
  <c r="G113" i="14"/>
  <c r="G112" i="14"/>
  <c r="G100" i="14"/>
  <c r="G101" i="14"/>
  <c r="G130" i="14"/>
  <c r="G122" i="14"/>
  <c r="G121" i="14"/>
  <c r="G111" i="14"/>
  <c r="G108" i="14"/>
  <c r="G98" i="14"/>
  <c r="G99" i="14"/>
  <c r="U130" i="14"/>
  <c r="U127" i="14"/>
  <c r="U120" i="14"/>
  <c r="U119" i="14"/>
  <c r="U111" i="14"/>
  <c r="U112" i="14"/>
  <c r="U104" i="14"/>
  <c r="U98" i="14"/>
  <c r="U99" i="14"/>
  <c r="U131" i="14"/>
  <c r="U128" i="14"/>
  <c r="U125" i="14"/>
  <c r="U118" i="14"/>
  <c r="U117" i="14"/>
  <c r="U109" i="14"/>
  <c r="U110" i="14"/>
  <c r="U105" i="14"/>
  <c r="U96" i="14"/>
  <c r="AM131" i="14"/>
  <c r="AM128" i="14"/>
  <c r="AM125" i="14"/>
  <c r="AM118" i="14"/>
  <c r="AM119" i="14"/>
  <c r="AM111" i="14"/>
  <c r="AM112" i="14"/>
  <c r="AM104" i="14"/>
  <c r="AM96" i="14"/>
  <c r="AM99" i="14"/>
  <c r="AM126" i="14"/>
  <c r="AM122" i="14"/>
  <c r="AM121" i="14"/>
  <c r="AM109" i="14"/>
  <c r="AM108" i="14"/>
  <c r="AM98" i="14"/>
  <c r="AM97" i="14"/>
  <c r="AM129" i="14"/>
  <c r="AM124" i="14"/>
  <c r="AM120" i="14"/>
  <c r="AM117" i="14"/>
  <c r="AM107" i="14"/>
  <c r="AM106" i="14"/>
  <c r="AM94" i="14"/>
  <c r="AM95" i="14"/>
  <c r="U94" i="14"/>
  <c r="U103" i="14"/>
  <c r="U108" i="14"/>
  <c r="U115" i="14"/>
  <c r="U123" i="14"/>
  <c r="U129" i="14"/>
  <c r="G103" i="14"/>
  <c r="G114" i="14"/>
  <c r="G118" i="14"/>
  <c r="G129" i="14"/>
  <c r="AM101" i="14"/>
  <c r="AM110" i="14"/>
  <c r="AM114" i="14"/>
  <c r="AM130" i="14"/>
  <c r="AB94" i="14"/>
  <c r="AB105" i="14"/>
  <c r="AB118" i="14"/>
  <c r="AB128" i="14"/>
  <c r="I132" i="14"/>
  <c r="I127" i="14"/>
  <c r="I122" i="14"/>
  <c r="I121" i="14"/>
  <c r="I113" i="14"/>
  <c r="I114" i="14"/>
  <c r="I106" i="14"/>
  <c r="I100" i="14"/>
  <c r="I103" i="14"/>
  <c r="I95" i="14"/>
  <c r="AA130" i="14"/>
  <c r="AA127" i="14"/>
  <c r="AA120" i="14"/>
  <c r="AA119" i="14"/>
  <c r="AA111" i="14"/>
  <c r="AA112" i="14"/>
  <c r="AA104" i="14"/>
  <c r="AA96" i="14"/>
  <c r="AA101" i="14"/>
  <c r="AA131" i="14"/>
  <c r="AA126" i="14"/>
  <c r="AA122" i="14"/>
  <c r="AA117" i="14"/>
  <c r="AA107" i="14"/>
  <c r="AA106" i="14"/>
  <c r="AA94" i="14"/>
  <c r="AA97" i="14"/>
  <c r="AA129" i="14"/>
  <c r="AA124" i="14"/>
  <c r="AA118" i="14"/>
  <c r="AA115" i="14"/>
  <c r="AA114" i="14"/>
  <c r="AA102" i="14"/>
  <c r="AA105" i="14"/>
  <c r="AA95" i="14"/>
  <c r="N129" i="14"/>
  <c r="N117" i="14"/>
  <c r="N112" i="14"/>
  <c r="N113" i="14"/>
  <c r="N105" i="14"/>
  <c r="N97" i="14"/>
  <c r="N100" i="14"/>
  <c r="N125" i="14"/>
  <c r="N123" i="14"/>
  <c r="N110" i="14"/>
  <c r="N111" i="14"/>
  <c r="N103" i="14"/>
  <c r="N95" i="14"/>
  <c r="N98" i="14"/>
  <c r="AI129" i="14"/>
  <c r="AI126" i="14"/>
  <c r="AI123" i="14"/>
  <c r="AI116" i="14"/>
  <c r="AI115" i="14"/>
  <c r="AI107" i="14"/>
  <c r="AI110" i="14"/>
  <c r="AI102" i="14"/>
  <c r="AI94" i="14"/>
  <c r="AI97" i="14"/>
  <c r="AI130" i="14"/>
  <c r="AI125" i="14"/>
  <c r="AI121" i="14"/>
  <c r="AI111" i="14"/>
  <c r="AI112" i="14"/>
  <c r="AI100" i="14"/>
  <c r="AI101" i="14"/>
  <c r="AI128" i="14"/>
  <c r="AI122" i="14"/>
  <c r="AI119" i="14"/>
  <c r="AI109" i="14"/>
  <c r="AI108" i="14"/>
  <c r="AI98" i="14"/>
  <c r="AI99" i="14"/>
  <c r="V129" i="14"/>
  <c r="V117" i="14"/>
  <c r="V112" i="14"/>
  <c r="V105" i="14"/>
  <c r="V100" i="14"/>
  <c r="V126" i="14"/>
  <c r="V116" i="14"/>
  <c r="V101" i="14"/>
  <c r="V121" i="14"/>
  <c r="V108" i="14"/>
  <c r="V97" i="14"/>
  <c r="J132" i="14"/>
  <c r="J127" i="14"/>
  <c r="J124" i="14"/>
  <c r="J115" i="14"/>
  <c r="J118" i="14"/>
  <c r="J110" i="14"/>
  <c r="J111" i="14"/>
  <c r="J103" i="14"/>
  <c r="J95" i="14"/>
  <c r="J98" i="14"/>
  <c r="J130" i="14"/>
  <c r="J125" i="14"/>
  <c r="J121" i="14"/>
  <c r="J123" i="14"/>
  <c r="J116" i="14"/>
  <c r="J108" i="14"/>
  <c r="J109" i="14"/>
  <c r="J101" i="14"/>
  <c r="J104" i="14"/>
  <c r="J96" i="14"/>
  <c r="F130" i="14"/>
  <c r="F125" i="14"/>
  <c r="F121" i="14"/>
  <c r="F123" i="14"/>
  <c r="F116" i="14"/>
  <c r="F108" i="14"/>
  <c r="F109" i="14"/>
  <c r="F101" i="14"/>
  <c r="F104" i="14"/>
  <c r="F96" i="14"/>
  <c r="F131" i="14"/>
  <c r="F128" i="14"/>
  <c r="F119" i="14"/>
  <c r="F122" i="14"/>
  <c r="F114" i="14"/>
  <c r="F106" i="14"/>
  <c r="F107" i="14"/>
  <c r="F99" i="14"/>
  <c r="F102" i="14"/>
  <c r="F94" i="14"/>
  <c r="AE132" i="14"/>
  <c r="AE124" i="14"/>
  <c r="AE122" i="14"/>
  <c r="AE121" i="14"/>
  <c r="AE113" i="14"/>
  <c r="AE114" i="14"/>
  <c r="AE106" i="14"/>
  <c r="AE98" i="14"/>
  <c r="AE103" i="14"/>
  <c r="AE95" i="14"/>
  <c r="AE129" i="14"/>
  <c r="AE127" i="14"/>
  <c r="AE118" i="14"/>
  <c r="AE115" i="14"/>
  <c r="AE112" i="14"/>
  <c r="AE102" i="14"/>
  <c r="AE105" i="14"/>
  <c r="AE130" i="14"/>
  <c r="AE125" i="14"/>
  <c r="AE116" i="14"/>
  <c r="AE111" i="14"/>
  <c r="AE110" i="14"/>
  <c r="AE100" i="14"/>
  <c r="AE101" i="14"/>
  <c r="I101" i="14"/>
  <c r="I102" i="14"/>
  <c r="I110" i="14"/>
  <c r="I111" i="14"/>
  <c r="I116" i="14"/>
  <c r="I123" i="14"/>
  <c r="I130" i="14"/>
  <c r="U95" i="14"/>
  <c r="U100" i="14"/>
  <c r="U114" i="14"/>
  <c r="U121" i="14"/>
  <c r="U124" i="14"/>
  <c r="F95" i="14"/>
  <c r="F111" i="14"/>
  <c r="F118" i="14"/>
  <c r="F124" i="14"/>
  <c r="F132" i="14"/>
  <c r="J97" i="14"/>
  <c r="J113" i="14"/>
  <c r="J120" i="14"/>
  <c r="J126" i="14"/>
  <c r="N94" i="14"/>
  <c r="N99" i="14"/>
  <c r="N106" i="14"/>
  <c r="N121" i="14"/>
  <c r="V109" i="14"/>
  <c r="V125" i="14"/>
  <c r="G96" i="14"/>
  <c r="G107" i="14"/>
  <c r="G120" i="14"/>
  <c r="AA103" i="14"/>
  <c r="AA110" i="14"/>
  <c r="AA116" i="14"/>
  <c r="AA132" i="14"/>
  <c r="AE96" i="14"/>
  <c r="AE109" i="14"/>
  <c r="AE123" i="14"/>
  <c r="AI95" i="14"/>
  <c r="AI106" i="14"/>
  <c r="AI117" i="14"/>
  <c r="AI124" i="14"/>
  <c r="AM103" i="14"/>
  <c r="AM105" i="14"/>
  <c r="AM116" i="14"/>
  <c r="AM132" i="14"/>
  <c r="AB102" i="14"/>
  <c r="AB113" i="14"/>
  <c r="AB117" i="14"/>
  <c r="AB131" i="14"/>
  <c r="I94" i="14"/>
  <c r="I105" i="14"/>
  <c r="I112" i="14"/>
  <c r="I115" i="14"/>
  <c r="I118" i="14"/>
  <c r="I125" i="14"/>
  <c r="I129" i="14"/>
  <c r="U97" i="14"/>
  <c r="U102" i="14"/>
  <c r="U107" i="14"/>
  <c r="U116" i="14"/>
  <c r="U126" i="14"/>
  <c r="F97" i="14"/>
  <c r="F113" i="14"/>
  <c r="F120" i="14"/>
  <c r="F126" i="14"/>
  <c r="J94" i="14"/>
  <c r="J99" i="14"/>
  <c r="J106" i="14"/>
  <c r="J122" i="14"/>
  <c r="J128" i="14"/>
  <c r="N96" i="14"/>
  <c r="N101" i="14"/>
  <c r="N108" i="14"/>
  <c r="N126" i="14"/>
  <c r="V113" i="14"/>
  <c r="V130" i="14"/>
  <c r="G94" i="14"/>
  <c r="G104" i="14"/>
  <c r="G115" i="14"/>
  <c r="G127" i="14"/>
  <c r="AA98" i="14"/>
  <c r="AA109" i="14"/>
  <c r="AA123" i="14"/>
  <c r="AE97" i="14"/>
  <c r="AE104" i="14"/>
  <c r="AE117" i="14"/>
  <c r="AE126" i="14"/>
  <c r="AI103" i="14"/>
  <c r="AI114" i="14"/>
  <c r="AI118" i="14"/>
  <c r="AI132" i="14"/>
  <c r="AM100" i="14"/>
  <c r="AM113" i="14"/>
  <c r="AM123" i="14"/>
  <c r="AB97" i="14"/>
  <c r="AB106" i="14"/>
  <c r="AB119" i="14"/>
  <c r="AB132" i="14"/>
  <c r="AP131" i="14"/>
  <c r="AP115" i="14"/>
  <c r="AP99" i="14"/>
  <c r="AP121" i="14"/>
  <c r="AP105" i="14"/>
  <c r="AP100" i="14"/>
  <c r="AP116" i="14"/>
  <c r="AP94" i="14"/>
  <c r="AP110" i="14"/>
  <c r="AP126" i="14"/>
  <c r="K130" i="14"/>
  <c r="K125" i="14"/>
  <c r="K118" i="14"/>
  <c r="K119" i="14"/>
  <c r="K111" i="14"/>
  <c r="K112" i="14"/>
  <c r="K104" i="14"/>
  <c r="K96" i="14"/>
  <c r="K99" i="14"/>
  <c r="AJ129" i="14"/>
  <c r="AJ126" i="14"/>
  <c r="AJ119" i="14"/>
  <c r="AJ120" i="14"/>
  <c r="AJ112" i="14"/>
  <c r="AJ113" i="14"/>
  <c r="AJ105" i="14"/>
  <c r="AJ99" i="14"/>
  <c r="AJ100" i="14"/>
  <c r="D129" i="14"/>
  <c r="D126" i="14"/>
  <c r="D119" i="14"/>
  <c r="D120" i="14"/>
  <c r="D112" i="14"/>
  <c r="D113" i="14"/>
  <c r="D105" i="14"/>
  <c r="D99" i="14"/>
  <c r="D100" i="14"/>
  <c r="W131" i="14"/>
  <c r="W128" i="14"/>
  <c r="W125" i="14"/>
  <c r="W118" i="14"/>
  <c r="W117" i="14"/>
  <c r="W109" i="14"/>
  <c r="W110" i="14"/>
  <c r="W102" i="14"/>
  <c r="W105" i="14"/>
  <c r="W97" i="14"/>
  <c r="T129" i="14"/>
  <c r="T126" i="14"/>
  <c r="T119" i="14"/>
  <c r="T120" i="14"/>
  <c r="T112" i="14"/>
  <c r="T113" i="14"/>
  <c r="T105" i="14"/>
  <c r="T99" i="14"/>
  <c r="T100" i="14"/>
  <c r="L130" i="14"/>
  <c r="L125" i="14"/>
  <c r="L123" i="14"/>
  <c r="L115" i="14"/>
  <c r="L116" i="14"/>
  <c r="L108" i="14"/>
  <c r="L109" i="14"/>
  <c r="L103" i="14"/>
  <c r="L95" i="14"/>
  <c r="L96" i="14"/>
  <c r="E101" i="14"/>
  <c r="E98" i="14"/>
  <c r="E104" i="14"/>
  <c r="E112" i="14"/>
  <c r="E111" i="14"/>
  <c r="E119" i="14"/>
  <c r="E120" i="14"/>
  <c r="E125" i="14"/>
  <c r="AO95" i="14"/>
  <c r="AO94" i="14"/>
  <c r="AO102" i="14"/>
  <c r="AO108" i="14"/>
  <c r="AO107" i="14"/>
  <c r="AO115" i="14"/>
  <c r="AO114" i="14"/>
  <c r="AO122" i="14"/>
  <c r="AO124" i="14"/>
  <c r="K97" i="14"/>
  <c r="K98" i="14"/>
  <c r="K108" i="14"/>
  <c r="K109" i="14"/>
  <c r="K121" i="14"/>
  <c r="K122" i="14"/>
  <c r="K128" i="14"/>
  <c r="W99" i="14"/>
  <c r="W98" i="14"/>
  <c r="W108" i="14"/>
  <c r="W111" i="14"/>
  <c r="W121" i="14"/>
  <c r="W123" i="14"/>
  <c r="W130" i="14"/>
  <c r="D94" i="14"/>
  <c r="D95" i="14"/>
  <c r="D104" i="14"/>
  <c r="D106" i="14"/>
  <c r="D116" i="14"/>
  <c r="D117" i="14"/>
  <c r="D128" i="14"/>
  <c r="D130" i="14"/>
  <c r="L102" i="14"/>
  <c r="L104" i="14"/>
  <c r="L113" i="14"/>
  <c r="L114" i="14"/>
  <c r="L117" i="14"/>
  <c r="L126" i="14"/>
  <c r="L131" i="14"/>
  <c r="T96" i="14"/>
  <c r="T97" i="14"/>
  <c r="T107" i="14"/>
  <c r="T108" i="14"/>
  <c r="T118" i="14"/>
  <c r="T121" i="14"/>
  <c r="T125" i="14"/>
  <c r="T132" i="14"/>
  <c r="AJ94" i="14"/>
  <c r="AJ95" i="14"/>
  <c r="AJ104" i="14"/>
  <c r="AJ106" i="14"/>
  <c r="AJ116" i="14"/>
  <c r="AJ117" i="14"/>
  <c r="AJ128" i="14"/>
  <c r="AJ130" i="14"/>
  <c r="AP114" i="14"/>
  <c r="AP128" i="14"/>
  <c r="AP108" i="14"/>
  <c r="AP101" i="14"/>
  <c r="AP125" i="14"/>
  <c r="AP107" i="14"/>
  <c r="AP127" i="14"/>
  <c r="AK133" i="14"/>
  <c r="N132" i="14"/>
  <c r="N131" i="14"/>
  <c r="N127" i="14"/>
  <c r="N128" i="14"/>
  <c r="N124" i="14"/>
  <c r="N119" i="14"/>
  <c r="N115" i="14"/>
  <c r="N122" i="14"/>
  <c r="N118" i="14"/>
  <c r="N114" i="14"/>
  <c r="V132" i="14"/>
  <c r="V131" i="14"/>
  <c r="V127" i="14"/>
  <c r="V128" i="14"/>
  <c r="V124" i="14"/>
  <c r="V119" i="14"/>
  <c r="V115" i="14"/>
  <c r="V122" i="14"/>
  <c r="V118" i="14"/>
  <c r="V114" i="14"/>
  <c r="V110" i="14"/>
  <c r="V106" i="14"/>
  <c r="V111" i="14"/>
  <c r="V107" i="14"/>
  <c r="V103" i="14"/>
  <c r="V99" i="14"/>
  <c r="V95" i="14"/>
  <c r="V102" i="14"/>
  <c r="V98" i="14"/>
  <c r="V94" i="14"/>
  <c r="AD132" i="14"/>
  <c r="AD131" i="14"/>
  <c r="AD128" i="14"/>
  <c r="AD125" i="14"/>
  <c r="AD124" i="14"/>
  <c r="AD119" i="14"/>
  <c r="AD115" i="14"/>
  <c r="AD122" i="14"/>
  <c r="AD118" i="14"/>
  <c r="AD114" i="14"/>
  <c r="AD110" i="14"/>
  <c r="AD106" i="14"/>
  <c r="AD111" i="14"/>
  <c r="AD107" i="14"/>
  <c r="AD103" i="14"/>
  <c r="AD99" i="14"/>
  <c r="AD95" i="14"/>
  <c r="AD102" i="14"/>
  <c r="AD98" i="14"/>
  <c r="AD94" i="14"/>
  <c r="AL132" i="14"/>
  <c r="AL128" i="14"/>
  <c r="AL129" i="14"/>
  <c r="AL125" i="14"/>
  <c r="AL124" i="14"/>
  <c r="AL119" i="14"/>
  <c r="AL115" i="14"/>
  <c r="AL122" i="14"/>
  <c r="AL118" i="14"/>
  <c r="AL114" i="14"/>
  <c r="AL110" i="14"/>
  <c r="AL106" i="14"/>
  <c r="AL111" i="14"/>
  <c r="AL107" i="14"/>
  <c r="AL103" i="14"/>
  <c r="AL99" i="14"/>
  <c r="AL95" i="14"/>
  <c r="AL102" i="14"/>
  <c r="AL98" i="14"/>
  <c r="AL94" i="14"/>
  <c r="AC133" i="14" l="1"/>
  <c r="O133" i="14"/>
  <c r="H133" i="14"/>
  <c r="AN133" i="14"/>
  <c r="G133" i="14"/>
  <c r="D133" i="14"/>
  <c r="S133" i="14"/>
  <c r="J133" i="14"/>
  <c r="AE133" i="14"/>
  <c r="AJ133" i="14"/>
  <c r="AA133" i="14"/>
  <c r="U133" i="14"/>
  <c r="M133" i="14"/>
  <c r="K133" i="14"/>
  <c r="AO133" i="14"/>
  <c r="E133" i="14"/>
  <c r="L133" i="14"/>
  <c r="W133" i="14"/>
  <c r="AP133" i="14"/>
  <c r="I133" i="14"/>
  <c r="T133" i="14"/>
  <c r="AI133" i="14"/>
  <c r="AB133" i="14"/>
  <c r="AM133" i="14"/>
  <c r="F133" i="14"/>
  <c r="N133" i="14"/>
  <c r="AL133" i="14"/>
  <c r="AD133" i="14"/>
  <c r="V133" i="14"/>
  <c r="D18" i="15" l="1"/>
  <c r="P91" i="14"/>
  <c r="P108" i="14" s="1"/>
  <c r="P101" i="14" l="1"/>
  <c r="P128" i="14"/>
  <c r="P124" i="14"/>
  <c r="P121" i="14"/>
  <c r="P94" i="14"/>
  <c r="P107" i="14"/>
  <c r="P119" i="14"/>
  <c r="P132" i="14"/>
  <c r="P103" i="14"/>
  <c r="P109" i="14"/>
  <c r="P117" i="14"/>
  <c r="P122" i="14"/>
  <c r="P105" i="14"/>
  <c r="P123" i="14"/>
  <c r="P127" i="14"/>
  <c r="P99" i="14"/>
  <c r="P114" i="14"/>
  <c r="P126" i="14"/>
  <c r="P118" i="14"/>
  <c r="P130" i="14"/>
  <c r="P129" i="14"/>
  <c r="P100" i="14"/>
  <c r="P115" i="14"/>
  <c r="P106" i="14"/>
  <c r="P95" i="14"/>
  <c r="P104" i="14"/>
  <c r="P120" i="14"/>
  <c r="P113" i="14"/>
  <c r="P97" i="14"/>
  <c r="P102" i="14"/>
  <c r="P111" i="14"/>
  <c r="P116" i="14"/>
  <c r="P125" i="14"/>
  <c r="P112" i="14"/>
  <c r="P131" i="14"/>
  <c r="P110" i="14"/>
  <c r="P98" i="14"/>
  <c r="P96" i="14"/>
  <c r="P133" i="14" l="1"/>
  <c r="D19" i="15"/>
  <c r="Q91" i="14"/>
  <c r="Q104" i="14" s="1"/>
  <c r="Q131" i="14" l="1"/>
  <c r="Q128" i="14"/>
  <c r="Q109" i="14"/>
  <c r="Q122" i="14"/>
  <c r="Q113" i="14"/>
  <c r="Q118" i="14"/>
  <c r="Q125" i="14"/>
  <c r="Q111" i="14"/>
  <c r="Q97" i="14"/>
  <c r="Q96" i="14"/>
  <c r="Q129" i="14"/>
  <c r="Q127" i="14"/>
  <c r="Q123" i="14"/>
  <c r="Q132" i="14"/>
  <c r="Q114" i="14"/>
  <c r="Q120" i="14"/>
  <c r="Q106" i="14"/>
  <c r="Q126" i="14"/>
  <c r="Q103" i="14"/>
  <c r="Q94" i="14"/>
  <c r="Q130" i="14"/>
  <c r="Q112" i="14"/>
  <c r="Q121" i="14"/>
  <c r="Q110" i="14"/>
  <c r="Q117" i="14"/>
  <c r="Q98" i="14"/>
  <c r="Q107" i="14"/>
  <c r="Q108" i="14"/>
  <c r="Q99" i="14"/>
  <c r="Q124" i="14"/>
  <c r="Q95" i="14"/>
  <c r="Q116" i="14"/>
  <c r="Q100" i="14"/>
  <c r="Q102" i="14"/>
  <c r="Q101" i="14"/>
  <c r="Q119" i="14"/>
  <c r="Q105" i="14"/>
  <c r="Q115" i="14"/>
  <c r="Q133" i="14" l="1"/>
  <c r="D20" i="15"/>
  <c r="R91" i="14"/>
  <c r="R129" i="14" s="1"/>
  <c r="R113" i="14" l="1"/>
  <c r="R123" i="14"/>
  <c r="R109" i="14"/>
  <c r="R122" i="14"/>
  <c r="R124" i="14"/>
  <c r="R115" i="14"/>
  <c r="R111" i="14"/>
  <c r="R107" i="14"/>
  <c r="R110" i="14"/>
  <c r="R128" i="14"/>
  <c r="R99" i="14"/>
  <c r="R101" i="14"/>
  <c r="R96" i="14"/>
  <c r="R102" i="14"/>
  <c r="R103" i="14"/>
  <c r="R94" i="14"/>
  <c r="R118" i="14"/>
  <c r="R97" i="14"/>
  <c r="R121" i="14"/>
  <c r="R108" i="14"/>
  <c r="R126" i="14"/>
  <c r="R130" i="14"/>
  <c r="R116" i="14"/>
  <c r="R119" i="14"/>
  <c r="R105" i="14"/>
  <c r="R127" i="14"/>
  <c r="R131" i="14"/>
  <c r="R117" i="14"/>
  <c r="R120" i="14"/>
  <c r="R125" i="14"/>
  <c r="R112" i="14"/>
  <c r="R114" i="14"/>
  <c r="R106" i="14"/>
  <c r="R98" i="14"/>
  <c r="R100" i="14"/>
  <c r="R95" i="14"/>
  <c r="R132" i="14"/>
  <c r="R104" i="14"/>
  <c r="R133" i="14" l="1"/>
  <c r="D26" i="15"/>
  <c r="X91" i="14"/>
  <c r="X132" i="14" s="1"/>
  <c r="X127" i="14" l="1"/>
  <c r="X126" i="14"/>
  <c r="X102" i="14"/>
  <c r="X129" i="14"/>
  <c r="X101" i="14"/>
  <c r="X100" i="14"/>
  <c r="X95" i="14"/>
  <c r="X99" i="14"/>
  <c r="X112" i="14"/>
  <c r="X118" i="14"/>
  <c r="X125" i="14"/>
  <c r="X96" i="14"/>
  <c r="X117" i="14"/>
  <c r="X104" i="14"/>
  <c r="X106" i="14"/>
  <c r="X121" i="14"/>
  <c r="X124" i="14"/>
  <c r="X113" i="14"/>
  <c r="X120" i="14"/>
  <c r="X114" i="14"/>
  <c r="X108" i="14"/>
  <c r="X103" i="14"/>
  <c r="X110" i="14"/>
  <c r="X115" i="14"/>
  <c r="X94" i="14"/>
  <c r="X105" i="14"/>
  <c r="X128" i="14"/>
  <c r="X123" i="14"/>
  <c r="X116" i="14"/>
  <c r="X98" i="14"/>
  <c r="X107" i="14"/>
  <c r="X131" i="14"/>
  <c r="X111" i="14"/>
  <c r="X122" i="14"/>
  <c r="X109" i="14"/>
  <c r="X130" i="14"/>
  <c r="X97" i="14"/>
  <c r="X119" i="14"/>
  <c r="X133" i="14" l="1"/>
  <c r="D27" i="15"/>
  <c r="Y91" i="14"/>
  <c r="Y120" i="14" s="1"/>
  <c r="Y131" i="14" l="1"/>
  <c r="Y110" i="14"/>
  <c r="Y100" i="14"/>
  <c r="Y127" i="14"/>
  <c r="Y96" i="14"/>
  <c r="Y122" i="14"/>
  <c r="Y125" i="14"/>
  <c r="Y113" i="14"/>
  <c r="Y112" i="14"/>
  <c r="Y101" i="14"/>
  <c r="Y115" i="14"/>
  <c r="Y98" i="14"/>
  <c r="Y106" i="14"/>
  <c r="Y124" i="14"/>
  <c r="Y105" i="14"/>
  <c r="Y117" i="14"/>
  <c r="Y116" i="14"/>
  <c r="Y99" i="14"/>
  <c r="Y118" i="14"/>
  <c r="Y109" i="14"/>
  <c r="Y97" i="14"/>
  <c r="Y132" i="14"/>
  <c r="Y130" i="14"/>
  <c r="Y114" i="14"/>
  <c r="Y119" i="14"/>
  <c r="Y108" i="14"/>
  <c r="Y94" i="14"/>
  <c r="Y121" i="14"/>
  <c r="Y129" i="14"/>
  <c r="Y103" i="14"/>
  <c r="Y111" i="14"/>
  <c r="Y102" i="14"/>
  <c r="Y123" i="14"/>
  <c r="Y104" i="14"/>
  <c r="Y95" i="14"/>
  <c r="Y128" i="14"/>
  <c r="Y126" i="14"/>
  <c r="Y107" i="14"/>
  <c r="Y133" i="14" l="1"/>
  <c r="D28" i="15"/>
  <c r="Z91" i="14"/>
  <c r="Z107" i="14" s="1"/>
  <c r="Z106" i="14" l="1"/>
  <c r="Z96" i="14"/>
  <c r="Z115" i="14"/>
  <c r="Z119" i="14"/>
  <c r="Z108" i="14"/>
  <c r="Z111" i="14"/>
  <c r="Z95" i="14"/>
  <c r="Z103" i="14"/>
  <c r="Z126" i="14"/>
  <c r="Z131" i="14"/>
  <c r="Z127" i="14"/>
  <c r="Z105" i="14"/>
  <c r="Z104" i="14"/>
  <c r="Z120" i="14"/>
  <c r="Z124" i="14"/>
  <c r="Z110" i="14"/>
  <c r="Z112" i="14"/>
  <c r="Z97" i="14"/>
  <c r="Z121" i="14"/>
  <c r="Z118" i="14"/>
  <c r="Z94" i="14"/>
  <c r="Z122" i="14"/>
  <c r="Z113" i="14"/>
  <c r="Z98" i="14"/>
  <c r="Z102" i="14"/>
  <c r="Z123" i="14"/>
  <c r="Z116" i="14"/>
  <c r="Z109" i="14"/>
  <c r="Z128" i="14"/>
  <c r="Z117" i="14"/>
  <c r="Z114" i="14"/>
  <c r="Z130" i="14"/>
  <c r="Z99" i="14"/>
  <c r="Z100" i="14"/>
  <c r="Z101" i="14"/>
  <c r="Z125" i="14"/>
  <c r="Z132" i="14"/>
  <c r="Z129" i="14"/>
  <c r="Z133" i="14" l="1"/>
  <c r="D34" i="15"/>
  <c r="AF91" i="14"/>
  <c r="AF125" i="14" s="1"/>
  <c r="AF110" i="14" l="1"/>
  <c r="AF123" i="14"/>
  <c r="AF122" i="14"/>
  <c r="AF131" i="14"/>
  <c r="AF106" i="14"/>
  <c r="AF124" i="14"/>
  <c r="AF130" i="14"/>
  <c r="AF132" i="14"/>
  <c r="AF104" i="14"/>
  <c r="AF111" i="14"/>
  <c r="AF94" i="14"/>
  <c r="AF119" i="14"/>
  <c r="AF100" i="14"/>
  <c r="AF126" i="14"/>
  <c r="AF116" i="14"/>
  <c r="AF117" i="14"/>
  <c r="AF98" i="14"/>
  <c r="AF120" i="14"/>
  <c r="AF113" i="14"/>
  <c r="AF121" i="14"/>
  <c r="AF105" i="14"/>
  <c r="AF101" i="14"/>
  <c r="AF118" i="14"/>
  <c r="AF115" i="14"/>
  <c r="AF128" i="14"/>
  <c r="AF96" i="14"/>
  <c r="AF109" i="14"/>
  <c r="AF127" i="14"/>
  <c r="AF97" i="14"/>
  <c r="AF103" i="14"/>
  <c r="AF95" i="14"/>
  <c r="AF107" i="14"/>
  <c r="AF99" i="14"/>
  <c r="AF112" i="14"/>
  <c r="AF108" i="14"/>
  <c r="AF129" i="14"/>
  <c r="AF102" i="14"/>
  <c r="AF114" i="14"/>
  <c r="AF133" i="14" l="1"/>
  <c r="D35" i="15"/>
  <c r="AG91" i="14"/>
  <c r="AG118" i="14"/>
  <c r="AG125" i="14" l="1"/>
  <c r="AG94" i="14"/>
  <c r="AG112" i="14"/>
  <c r="AG95" i="14"/>
  <c r="AG99" i="14"/>
  <c r="AG106" i="14"/>
  <c r="AG116" i="14"/>
  <c r="AG110" i="14"/>
  <c r="AG104" i="14"/>
  <c r="AG105" i="14"/>
  <c r="AG122" i="14"/>
  <c r="AG131" i="14"/>
  <c r="AG117" i="14"/>
  <c r="AG114" i="14"/>
  <c r="AG113" i="14"/>
  <c r="AG127" i="14"/>
  <c r="AG132" i="14"/>
  <c r="AG129" i="14"/>
  <c r="AG111" i="14"/>
  <c r="AG97" i="14"/>
  <c r="AG123" i="14"/>
  <c r="AG103" i="14"/>
  <c r="AG109" i="14"/>
  <c r="AG115" i="14"/>
  <c r="AG98" i="14"/>
  <c r="AG121" i="14"/>
  <c r="AG100" i="14"/>
  <c r="AG120" i="14"/>
  <c r="AG101" i="14"/>
  <c r="AG102" i="14"/>
  <c r="AG126" i="14"/>
  <c r="AG107" i="14"/>
  <c r="AG108" i="14"/>
  <c r="AG128" i="14"/>
  <c r="AG130" i="14"/>
  <c r="AG124" i="14"/>
  <c r="AG96" i="14"/>
  <c r="AG119" i="14"/>
  <c r="AG133" i="14" l="1"/>
  <c r="D36" i="15"/>
  <c r="D45" i="15" s="1"/>
  <c r="AH91" i="14"/>
  <c r="AH94" i="14" s="1"/>
  <c r="AQ94" i="14" l="1"/>
  <c r="AH127" i="14"/>
  <c r="AQ127" i="14" s="1"/>
  <c r="E171" i="14" s="1"/>
  <c r="AH108" i="14"/>
  <c r="AQ108" i="14" s="1"/>
  <c r="E152" i="14" s="1"/>
  <c r="AH98" i="14"/>
  <c r="AQ98" i="14" s="1"/>
  <c r="E142" i="14" s="1"/>
  <c r="AH132" i="14"/>
  <c r="AQ132" i="14" s="1"/>
  <c r="E176" i="14" s="1"/>
  <c r="AH101" i="14"/>
  <c r="AQ101" i="14" s="1"/>
  <c r="E145" i="14" s="1"/>
  <c r="AH117" i="14"/>
  <c r="AQ117" i="14" s="1"/>
  <c r="E161" i="14" s="1"/>
  <c r="AH97" i="14"/>
  <c r="AQ97" i="14" s="1"/>
  <c r="E141" i="14" s="1"/>
  <c r="AH113" i="14"/>
  <c r="AQ113" i="14" s="1"/>
  <c r="E157" i="14" s="1"/>
  <c r="AH128" i="14"/>
  <c r="AQ128" i="14" s="1"/>
  <c r="E172" i="14" s="1"/>
  <c r="AH131" i="14"/>
  <c r="AQ131" i="14" s="1"/>
  <c r="E175" i="14" s="1"/>
  <c r="AH96" i="14"/>
  <c r="AQ96" i="14" s="1"/>
  <c r="E140" i="14" s="1"/>
  <c r="AH111" i="14"/>
  <c r="AQ111" i="14" s="1"/>
  <c r="E155" i="14" s="1"/>
  <c r="AH114" i="14"/>
  <c r="AQ114" i="14" s="1"/>
  <c r="E158" i="14" s="1"/>
  <c r="AH107" i="14"/>
  <c r="AQ107" i="14" s="1"/>
  <c r="E151" i="14" s="1"/>
  <c r="AH122" i="14"/>
  <c r="AQ122" i="14" s="1"/>
  <c r="E166" i="14" s="1"/>
  <c r="AH126" i="14"/>
  <c r="AQ126" i="14" s="1"/>
  <c r="E170" i="14" s="1"/>
  <c r="AH125" i="14"/>
  <c r="AQ125" i="14" s="1"/>
  <c r="E169" i="14" s="1"/>
  <c r="AH123" i="14"/>
  <c r="AQ123" i="14" s="1"/>
  <c r="E167" i="14" s="1"/>
  <c r="AH112" i="14"/>
  <c r="AQ112" i="14" s="1"/>
  <c r="E156" i="14" s="1"/>
  <c r="AH118" i="14"/>
  <c r="AQ118" i="14" s="1"/>
  <c r="E162" i="14" s="1"/>
  <c r="AH95" i="14"/>
  <c r="AQ95" i="14" s="1"/>
  <c r="E139" i="14" s="1"/>
  <c r="AH116" i="14"/>
  <c r="AQ116" i="14" s="1"/>
  <c r="E160" i="14" s="1"/>
  <c r="AH129" i="14"/>
  <c r="AQ129" i="14" s="1"/>
  <c r="E173" i="14" s="1"/>
  <c r="AH109" i="14"/>
  <c r="AQ109" i="14" s="1"/>
  <c r="E153" i="14" s="1"/>
  <c r="AH119" i="14"/>
  <c r="AQ119" i="14" s="1"/>
  <c r="E163" i="14" s="1"/>
  <c r="AH104" i="14"/>
  <c r="AQ104" i="14" s="1"/>
  <c r="E148" i="14" s="1"/>
  <c r="AH103" i="14"/>
  <c r="AQ103" i="14" s="1"/>
  <c r="E147" i="14" s="1"/>
  <c r="AH124" i="14"/>
  <c r="AQ124" i="14" s="1"/>
  <c r="E168" i="14" s="1"/>
  <c r="AH110" i="14"/>
  <c r="AQ110" i="14" s="1"/>
  <c r="E154" i="14" s="1"/>
  <c r="AH99" i="14"/>
  <c r="AQ99" i="14" s="1"/>
  <c r="E143" i="14" s="1"/>
  <c r="AH121" i="14"/>
  <c r="AQ121" i="14" s="1"/>
  <c r="E165" i="14" s="1"/>
  <c r="AH115" i="14"/>
  <c r="AQ115" i="14" s="1"/>
  <c r="E159" i="14" s="1"/>
  <c r="AH102" i="14"/>
  <c r="AQ102" i="14" s="1"/>
  <c r="E146" i="14" s="1"/>
  <c r="AH106" i="14"/>
  <c r="AQ106" i="14" s="1"/>
  <c r="E150" i="14" s="1"/>
  <c r="AH100" i="14"/>
  <c r="AQ100" i="14" s="1"/>
  <c r="E144" i="14" s="1"/>
  <c r="AH120" i="14"/>
  <c r="AQ120" i="14" s="1"/>
  <c r="E164" i="14" s="1"/>
  <c r="AH105" i="14"/>
  <c r="AQ105" i="14" s="1"/>
  <c r="E149" i="14" s="1"/>
  <c r="AH130" i="14"/>
  <c r="AQ130" i="14" s="1"/>
  <c r="E174" i="14" s="1"/>
  <c r="I144" i="14" l="1"/>
  <c r="H36" i="13"/>
  <c r="I174" i="14"/>
  <c r="H66" i="13"/>
  <c r="I150" i="14"/>
  <c r="H42" i="13"/>
  <c r="H35" i="13"/>
  <c r="I143" i="14"/>
  <c r="I148" i="14"/>
  <c r="H40" i="13"/>
  <c r="I160" i="14"/>
  <c r="H52" i="13"/>
  <c r="I167" i="14"/>
  <c r="H59" i="13"/>
  <c r="H43" i="13"/>
  <c r="I151" i="14"/>
  <c r="I175" i="14"/>
  <c r="H67" i="13"/>
  <c r="H53" i="13"/>
  <c r="I161" i="14"/>
  <c r="I152" i="14"/>
  <c r="H44" i="13"/>
  <c r="H38" i="13"/>
  <c r="I146" i="14"/>
  <c r="I163" i="14"/>
  <c r="H55" i="13"/>
  <c r="H31" i="13"/>
  <c r="I139" i="14"/>
  <c r="I169" i="14"/>
  <c r="H61" i="13"/>
  <c r="I158" i="14"/>
  <c r="H50" i="13"/>
  <c r="I172" i="14"/>
  <c r="H64" i="13"/>
  <c r="I145" i="14"/>
  <c r="H37" i="13"/>
  <c r="H63" i="13"/>
  <c r="I171" i="14"/>
  <c r="I149" i="14"/>
  <c r="H41" i="13"/>
  <c r="I154" i="14"/>
  <c r="H46" i="13"/>
  <c r="I164" i="14"/>
  <c r="H56" i="13"/>
  <c r="I159" i="14"/>
  <c r="H51" i="13"/>
  <c r="I168" i="14"/>
  <c r="H60" i="13"/>
  <c r="I153" i="14"/>
  <c r="H45" i="13"/>
  <c r="H54" i="13"/>
  <c r="I162" i="14"/>
  <c r="H62" i="13"/>
  <c r="I170" i="14"/>
  <c r="I155" i="14"/>
  <c r="H47" i="13"/>
  <c r="I157" i="14"/>
  <c r="H49" i="13"/>
  <c r="I176" i="14"/>
  <c r="H68" i="13"/>
  <c r="AQ133" i="14"/>
  <c r="E138" i="14"/>
  <c r="I165" i="14"/>
  <c r="H57" i="13"/>
  <c r="H39" i="13"/>
  <c r="I147" i="14"/>
  <c r="I173" i="14"/>
  <c r="H65" i="13"/>
  <c r="I156" i="14"/>
  <c r="H48" i="13"/>
  <c r="H58" i="13"/>
  <c r="I166" i="14"/>
  <c r="I140" i="14"/>
  <c r="H32" i="13"/>
  <c r="H33" i="13"/>
  <c r="I141" i="14"/>
  <c r="I142" i="14"/>
  <c r="H34" i="13"/>
  <c r="AH133" i="14"/>
  <c r="K86" i="13" l="1"/>
  <c r="E261" i="14"/>
  <c r="K55" i="13"/>
  <c r="K12" i="13" s="1"/>
  <c r="E230" i="14"/>
  <c r="E228" i="14"/>
  <c r="K53" i="13"/>
  <c r="K69" i="13"/>
  <c r="K26" i="13" s="1"/>
  <c r="E244" i="14"/>
  <c r="E229" i="14"/>
  <c r="K54" i="13"/>
  <c r="K11" i="13" s="1"/>
  <c r="K79" i="13"/>
  <c r="K36" i="13" s="1"/>
  <c r="E254" i="14"/>
  <c r="K43" i="13"/>
  <c r="E250" i="14"/>
  <c r="K75" i="13"/>
  <c r="K32" i="13" s="1"/>
  <c r="E227" i="14"/>
  <c r="K52" i="13"/>
  <c r="K9" i="13" s="1"/>
  <c r="E234" i="14"/>
  <c r="K59" i="13"/>
  <c r="K16" i="13" s="1"/>
  <c r="K74" i="13"/>
  <c r="K31" i="13" s="1"/>
  <c r="E249" i="14"/>
  <c r="K64" i="13"/>
  <c r="K21" i="13" s="1"/>
  <c r="E239" i="14"/>
  <c r="E231" i="14"/>
  <c r="K56" i="13"/>
  <c r="K13" i="13" s="1"/>
  <c r="E253" i="14"/>
  <c r="K78" i="13"/>
  <c r="K35" i="13" s="1"/>
  <c r="K68" i="13"/>
  <c r="K25" i="13" s="1"/>
  <c r="E243" i="14"/>
  <c r="E256" i="14"/>
  <c r="K81" i="13"/>
  <c r="K38" i="13" s="1"/>
  <c r="E252" i="14"/>
  <c r="K77" i="13"/>
  <c r="K34" i="13" s="1"/>
  <c r="K62" i="13"/>
  <c r="K19" i="13" s="1"/>
  <c r="E237" i="14"/>
  <c r="E233" i="14"/>
  <c r="K58" i="13"/>
  <c r="K15" i="13" s="1"/>
  <c r="E246" i="14"/>
  <c r="K71" i="13"/>
  <c r="K28" i="13" s="1"/>
  <c r="E248" i="14"/>
  <c r="K73" i="13"/>
  <c r="K30" i="13" s="1"/>
  <c r="E262" i="14"/>
  <c r="K87" i="13"/>
  <c r="K44" i="13" s="1"/>
  <c r="E264" i="14"/>
  <c r="K89" i="13"/>
  <c r="K46" i="13" s="1"/>
  <c r="K10" i="13"/>
  <c r="K60" i="13"/>
  <c r="K17" i="13" s="1"/>
  <c r="E235" i="14"/>
  <c r="H30" i="13"/>
  <c r="E177" i="14"/>
  <c r="I138" i="14"/>
  <c r="E258" i="14"/>
  <c r="K83" i="13"/>
  <c r="K40" i="13" s="1"/>
  <c r="K84" i="13"/>
  <c r="K41" i="13" s="1"/>
  <c r="E259" i="14"/>
  <c r="E245" i="14"/>
  <c r="K70" i="13"/>
  <c r="K27" i="13" s="1"/>
  <c r="E241" i="14"/>
  <c r="K66" i="13"/>
  <c r="K23" i="13" s="1"/>
  <c r="E247" i="14"/>
  <c r="K72" i="13"/>
  <c r="K29" i="13" s="1"/>
  <c r="K67" i="13"/>
  <c r="K24" i="13" s="1"/>
  <c r="E242" i="14"/>
  <c r="K85" i="13"/>
  <c r="K42" i="13" s="1"/>
  <c r="E260" i="14"/>
  <c r="E257" i="14"/>
  <c r="K82" i="13"/>
  <c r="K39" i="13" s="1"/>
  <c r="E251" i="14"/>
  <c r="K76" i="13"/>
  <c r="K33" i="13" s="1"/>
  <c r="E240" i="14"/>
  <c r="K65" i="13"/>
  <c r="K22" i="13" s="1"/>
  <c r="K88" i="13"/>
  <c r="K45" i="13" s="1"/>
  <c r="E263" i="14"/>
  <c r="E255" i="14"/>
  <c r="K80" i="13"/>
  <c r="K37" i="13" s="1"/>
  <c r="E236" i="14"/>
  <c r="K61" i="13"/>
  <c r="K18" i="13" s="1"/>
  <c r="K63" i="13"/>
  <c r="K20" i="13" s="1"/>
  <c r="E238" i="14"/>
  <c r="E232" i="14"/>
  <c r="K57" i="13"/>
  <c r="K14" i="13" s="1"/>
  <c r="K51" i="13" l="1"/>
  <c r="K90" i="13" s="1"/>
  <c r="I177" i="14"/>
  <c r="E226" i="14"/>
  <c r="H69" i="13"/>
  <c r="K8" i="13" l="1"/>
  <c r="K47" i="13" s="1"/>
  <c r="E265" i="14"/>
  <c r="G226" i="14" a="1"/>
  <c r="G232" i="14" l="1"/>
  <c r="J19" i="5" s="1"/>
  <c r="G262" i="14"/>
  <c r="AN19" i="5" s="1"/>
  <c r="G261" i="14"/>
  <c r="AM19" i="5" s="1"/>
  <c r="G233" i="14"/>
  <c r="K19" i="5" s="1"/>
  <c r="G246" i="14"/>
  <c r="X19" i="5" s="1"/>
  <c r="G230" i="14"/>
  <c r="H19" i="5" s="1"/>
  <c r="G251" i="14"/>
  <c r="AC19" i="5" s="1"/>
  <c r="G240" i="14"/>
  <c r="R19" i="5" s="1"/>
  <c r="G243" i="14"/>
  <c r="U19" i="5" s="1"/>
  <c r="G257" i="14"/>
  <c r="AI19" i="5" s="1"/>
  <c r="G235" i="14"/>
  <c r="M19" i="5" s="1"/>
  <c r="G253" i="14"/>
  <c r="AE19" i="5" s="1"/>
  <c r="G226" i="14"/>
  <c r="D19" i="5" s="1"/>
  <c r="G239" i="14"/>
  <c r="Q19" i="5" s="1"/>
  <c r="G252" i="14"/>
  <c r="AD19" i="5" s="1"/>
  <c r="G248" i="14"/>
  <c r="Z19" i="5" s="1"/>
  <c r="G241" i="14"/>
  <c r="S19" i="5" s="1"/>
  <c r="G258" i="14"/>
  <c r="AJ19" i="5" s="1"/>
  <c r="G242" i="14"/>
  <c r="T19" i="5" s="1"/>
  <c r="G231" i="14"/>
  <c r="I19" i="5" s="1"/>
  <c r="G245" i="14"/>
  <c r="W19" i="5" s="1"/>
  <c r="G236" i="14"/>
  <c r="N19" i="5" s="1"/>
  <c r="G259" i="14"/>
  <c r="AK19" i="5" s="1"/>
  <c r="G244" i="14"/>
  <c r="V19" i="5" s="1"/>
  <c r="G250" i="14"/>
  <c r="AB19" i="5" s="1"/>
  <c r="G227" i="14"/>
  <c r="E19" i="5" s="1"/>
  <c r="G260" i="14"/>
  <c r="AL19" i="5" s="1"/>
  <c r="G247" i="14"/>
  <c r="Y19" i="5" s="1"/>
  <c r="G237" i="14"/>
  <c r="O19" i="5" s="1"/>
  <c r="G228" i="14"/>
  <c r="F19" i="5" s="1"/>
  <c r="G229" i="14"/>
  <c r="G19" i="5" s="1"/>
  <c r="G234" i="14"/>
  <c r="L19" i="5" s="1"/>
  <c r="G249" i="14"/>
  <c r="AA19" i="5" s="1"/>
  <c r="G238" i="14"/>
  <c r="P19" i="5" s="1"/>
  <c r="G263" i="14"/>
  <c r="AO19" i="5" s="1"/>
  <c r="G256" i="14"/>
  <c r="AH19" i="5" s="1"/>
  <c r="G255" i="14"/>
  <c r="AG19" i="5" s="1"/>
  <c r="G264" i="14"/>
  <c r="AP19" i="5" s="1"/>
  <c r="G254" i="14"/>
  <c r="AF19" i="5" s="1"/>
  <c r="K256" i="14" l="1"/>
  <c r="E36" i="15"/>
  <c r="F36" i="15" s="1"/>
  <c r="M81" i="13"/>
  <c r="O256" i="14"/>
  <c r="O234" i="14"/>
  <c r="M59" i="13"/>
  <c r="E14" i="15"/>
  <c r="F14" i="15" s="1"/>
  <c r="K234" i="14"/>
  <c r="M72" i="13"/>
  <c r="K247" i="14"/>
  <c r="O247" i="14"/>
  <c r="E27" i="15"/>
  <c r="F27" i="15" s="1"/>
  <c r="O244" i="14"/>
  <c r="M69" i="13"/>
  <c r="K244" i="14"/>
  <c r="E24" i="15"/>
  <c r="F24" i="15" s="1"/>
  <c r="M56" i="13"/>
  <c r="O231" i="14"/>
  <c r="K231" i="14"/>
  <c r="E11" i="15"/>
  <c r="F11" i="15" s="1"/>
  <c r="M73" i="13"/>
  <c r="O248" i="14"/>
  <c r="K248" i="14"/>
  <c r="E28" i="15"/>
  <c r="F28" i="15" s="1"/>
  <c r="O253" i="14"/>
  <c r="M78" i="13"/>
  <c r="E33" i="15"/>
  <c r="F33" i="15" s="1"/>
  <c r="K253" i="14"/>
  <c r="M65" i="13"/>
  <c r="E20" i="15"/>
  <c r="F20" i="15" s="1"/>
  <c r="O240" i="14"/>
  <c r="K240" i="14"/>
  <c r="M58" i="13"/>
  <c r="O233" i="14"/>
  <c r="K233" i="14"/>
  <c r="E13" i="15"/>
  <c r="F13" i="15" s="1"/>
  <c r="O254" i="14"/>
  <c r="M79" i="13"/>
  <c r="K254" i="14"/>
  <c r="E34" i="15"/>
  <c r="F34" i="15" s="1"/>
  <c r="M88" i="13"/>
  <c r="O263" i="14"/>
  <c r="K263" i="14"/>
  <c r="E43" i="15"/>
  <c r="F43" i="15" s="1"/>
  <c r="O229" i="14"/>
  <c r="M54" i="13"/>
  <c r="K229" i="14"/>
  <c r="E9" i="15"/>
  <c r="F9" i="15" s="1"/>
  <c r="M85" i="13"/>
  <c r="O260" i="14"/>
  <c r="E40" i="15"/>
  <c r="F40" i="15" s="1"/>
  <c r="K260" i="14"/>
  <c r="M84" i="13"/>
  <c r="E39" i="15"/>
  <c r="F39" i="15" s="1"/>
  <c r="O259" i="14"/>
  <c r="K259" i="14"/>
  <c r="O242" i="14"/>
  <c r="M67" i="13"/>
  <c r="K242" i="14"/>
  <c r="E22" i="15"/>
  <c r="F22" i="15" s="1"/>
  <c r="O252" i="14"/>
  <c r="M77" i="13"/>
  <c r="E32" i="15"/>
  <c r="F32" i="15" s="1"/>
  <c r="K252" i="14"/>
  <c r="O235" i="14"/>
  <c r="M60" i="13"/>
  <c r="E15" i="15"/>
  <c r="F15" i="15" s="1"/>
  <c r="K235" i="14"/>
  <c r="M76" i="13"/>
  <c r="O251" i="14"/>
  <c r="E31" i="15"/>
  <c r="F31" i="15" s="1"/>
  <c r="K251" i="14"/>
  <c r="M86" i="13"/>
  <c r="O261" i="14"/>
  <c r="K261" i="14"/>
  <c r="E41" i="15"/>
  <c r="F41" i="15" s="1"/>
  <c r="M89" i="13"/>
  <c r="O264" i="14"/>
  <c r="K264" i="14"/>
  <c r="E44" i="15"/>
  <c r="F44" i="15" s="1"/>
  <c r="M63" i="13"/>
  <c r="O238" i="14"/>
  <c r="E18" i="15"/>
  <c r="F18" i="15" s="1"/>
  <c r="K238" i="14"/>
  <c r="M53" i="13"/>
  <c r="O228" i="14"/>
  <c r="K228" i="14"/>
  <c r="E8" i="15"/>
  <c r="F8" i="15" s="1"/>
  <c r="M52" i="13"/>
  <c r="O227" i="14"/>
  <c r="K227" i="14"/>
  <c r="E7" i="15"/>
  <c r="F7" i="15" s="1"/>
  <c r="M61" i="13"/>
  <c r="O236" i="14"/>
  <c r="K236" i="14"/>
  <c r="E16" i="15"/>
  <c r="F16" i="15" s="1"/>
  <c r="M83" i="13"/>
  <c r="O258" i="14"/>
  <c r="E38" i="15"/>
  <c r="F38" i="15" s="1"/>
  <c r="K258" i="14"/>
  <c r="E19" i="15"/>
  <c r="F19" i="15" s="1"/>
  <c r="M64" i="13"/>
  <c r="K239" i="14"/>
  <c r="O239" i="14"/>
  <c r="M82" i="13"/>
  <c r="O257" i="14"/>
  <c r="E37" i="15"/>
  <c r="F37" i="15" s="1"/>
  <c r="K257" i="14"/>
  <c r="K230" i="14"/>
  <c r="O230" i="14"/>
  <c r="M55" i="13"/>
  <c r="E10" i="15"/>
  <c r="F10" i="15" s="1"/>
  <c r="M87" i="13"/>
  <c r="O262" i="14"/>
  <c r="E42" i="15"/>
  <c r="F42" i="15" s="1"/>
  <c r="K262" i="14"/>
  <c r="O255" i="14"/>
  <c r="M80" i="13"/>
  <c r="K255" i="14"/>
  <c r="E35" i="15"/>
  <c r="F35" i="15" s="1"/>
  <c r="M74" i="13"/>
  <c r="K249" i="14"/>
  <c r="O249" i="14"/>
  <c r="E29" i="15"/>
  <c r="F29" i="15" s="1"/>
  <c r="O237" i="14"/>
  <c r="M62" i="13"/>
  <c r="K237" i="14"/>
  <c r="E17" i="15"/>
  <c r="F17" i="15" s="1"/>
  <c r="O250" i="14"/>
  <c r="M75" i="13"/>
  <c r="K250" i="14"/>
  <c r="E30" i="15"/>
  <c r="F30" i="15" s="1"/>
  <c r="O245" i="14"/>
  <c r="M70" i="13"/>
  <c r="K245" i="14"/>
  <c r="E25" i="15"/>
  <c r="F25" i="15" s="1"/>
  <c r="O241" i="14"/>
  <c r="M66" i="13"/>
  <c r="K241" i="14"/>
  <c r="E21" i="15"/>
  <c r="F21" i="15" s="1"/>
  <c r="G265" i="14"/>
  <c r="M51" i="13"/>
  <c r="O226" i="14"/>
  <c r="K226" i="14"/>
  <c r="D27" i="5" s="1"/>
  <c r="E6" i="15"/>
  <c r="M68" i="13"/>
  <c r="O243" i="14"/>
  <c r="E23" i="15"/>
  <c r="F23" i="15" s="1"/>
  <c r="K243" i="14"/>
  <c r="M71" i="13"/>
  <c r="O246" i="14"/>
  <c r="E26" i="15"/>
  <c r="F26" i="15" s="1"/>
  <c r="K246" i="14"/>
  <c r="O232" i="14"/>
  <c r="M57" i="13"/>
  <c r="K232" i="14"/>
  <c r="E12" i="15"/>
  <c r="F12" i="15" s="1"/>
  <c r="S82" i="13" l="1"/>
  <c r="AI27" i="5"/>
  <c r="S83" i="13"/>
  <c r="AJ27" i="5"/>
  <c r="S63" i="13"/>
  <c r="P27" i="5"/>
  <c r="S76" i="13"/>
  <c r="AC27" i="5"/>
  <c r="S60" i="13"/>
  <c r="M27" i="5"/>
  <c r="S77" i="13"/>
  <c r="AD27" i="5"/>
  <c r="S84" i="13"/>
  <c r="AK27" i="5"/>
  <c r="S85" i="13"/>
  <c r="AL27" i="5"/>
  <c r="S65" i="13"/>
  <c r="R27" i="5"/>
  <c r="S78" i="13"/>
  <c r="AE27" i="5"/>
  <c r="S59" i="13"/>
  <c r="L27" i="5"/>
  <c r="S57" i="13"/>
  <c r="J27" i="5"/>
  <c r="S75" i="13"/>
  <c r="AB27" i="5"/>
  <c r="S64" i="13"/>
  <c r="Q27" i="5"/>
  <c r="S61" i="13"/>
  <c r="N27" i="5"/>
  <c r="S52" i="13"/>
  <c r="E27" i="5"/>
  <c r="S53" i="13"/>
  <c r="F27" i="5"/>
  <c r="S89" i="13"/>
  <c r="AP27" i="5"/>
  <c r="S86" i="13"/>
  <c r="AM27" i="5"/>
  <c r="S67" i="13"/>
  <c r="T27" i="5"/>
  <c r="S54" i="13"/>
  <c r="G27" i="5"/>
  <c r="S88" i="13"/>
  <c r="AO27" i="5"/>
  <c r="S79" i="13"/>
  <c r="AF27" i="5"/>
  <c r="S58" i="13"/>
  <c r="K27" i="5"/>
  <c r="S73" i="13"/>
  <c r="Z27" i="5"/>
  <c r="S56" i="13"/>
  <c r="I27" i="5"/>
  <c r="S69" i="13"/>
  <c r="V27" i="5"/>
  <c r="S70" i="13"/>
  <c r="W27" i="5"/>
  <c r="S72" i="13"/>
  <c r="Y27" i="5"/>
  <c r="S87" i="13"/>
  <c r="AN27" i="5"/>
  <c r="S66" i="13"/>
  <c r="S27" i="5"/>
  <c r="S62" i="13"/>
  <c r="O27" i="5"/>
  <c r="S80" i="13"/>
  <c r="AG27" i="5"/>
  <c r="S74" i="13"/>
  <c r="AA27" i="5"/>
  <c r="S71" i="13"/>
  <c r="X27" i="5"/>
  <c r="S68" i="13"/>
  <c r="U27" i="5"/>
  <c r="S55" i="13"/>
  <c r="H27" i="5"/>
  <c r="S81" i="13"/>
  <c r="AH27" i="5"/>
  <c r="K265" i="14"/>
  <c r="S51" i="13"/>
  <c r="M90" i="13"/>
  <c r="O265" i="14"/>
  <c r="E45" i="15"/>
  <c r="F6" i="15"/>
  <c r="F45" i="15" s="1"/>
  <c r="H45" i="15" s="1"/>
  <c r="L45" i="15" s="1"/>
  <c r="S90" i="13" l="1"/>
  <c r="D105" i="13" s="1"/>
  <c r="AQ27" i="5"/>
  <c r="W9" i="6"/>
  <c r="X35" i="5"/>
  <c r="AK9" i="6"/>
  <c r="AL35" i="5"/>
  <c r="AC9" i="6"/>
  <c r="AD35" i="5"/>
  <c r="K9" i="6"/>
  <c r="L35" i="5"/>
  <c r="AO35" i="5"/>
  <c r="AN9" i="6"/>
  <c r="P9" i="6"/>
  <c r="Q35" i="5"/>
  <c r="AH9" i="6"/>
  <c r="AI35" i="5"/>
  <c r="U9" i="6"/>
  <c r="V35" i="5"/>
  <c r="S9" i="6"/>
  <c r="T35" i="5"/>
  <c r="E9" i="6"/>
  <c r="F35" i="5"/>
  <c r="E35" i="5"/>
  <c r="D9" i="6"/>
  <c r="M9" i="6"/>
  <c r="N35" i="5"/>
  <c r="AA9" i="6"/>
  <c r="AB35" i="5"/>
  <c r="AM35" i="5"/>
  <c r="AL9" i="6"/>
  <c r="J35" i="5"/>
  <c r="I9" i="6"/>
  <c r="AB9" i="6"/>
  <c r="AC35" i="5"/>
  <c r="AQ19" i="5"/>
  <c r="C9" i="6"/>
  <c r="D35" i="5"/>
  <c r="AE9" i="6"/>
  <c r="AF35" i="5"/>
  <c r="F88" i="15"/>
  <c r="H105" i="13"/>
  <c r="D148" i="13" s="1"/>
  <c r="AD9" i="6"/>
  <c r="AE35" i="5"/>
  <c r="G9" i="6"/>
  <c r="H35" i="5"/>
  <c r="AK35" i="5"/>
  <c r="AJ9" i="6"/>
  <c r="V9" i="6"/>
  <c r="W35" i="5"/>
  <c r="Q9" i="6"/>
  <c r="R35" i="5"/>
  <c r="Y35" i="5"/>
  <c r="X9" i="6"/>
  <c r="N9" i="6"/>
  <c r="O35" i="5"/>
  <c r="U35" i="5"/>
  <c r="T9" i="6"/>
  <c r="H9" i="6"/>
  <c r="I35" i="5"/>
  <c r="Z35" i="5"/>
  <c r="Y9" i="6"/>
  <c r="O9" i="6"/>
  <c r="P35" i="5"/>
  <c r="K35" i="5"/>
  <c r="J9" i="6"/>
  <c r="S35" i="5"/>
  <c r="R9" i="6"/>
  <c r="G35" i="5"/>
  <c r="F9" i="6"/>
  <c r="AM9" i="6"/>
  <c r="AN35" i="5"/>
  <c r="AF9" i="6"/>
  <c r="AG35" i="5"/>
  <c r="AG9" i="6"/>
  <c r="AH35" i="5"/>
  <c r="M35" i="5"/>
  <c r="L9" i="6"/>
  <c r="AO9" i="6"/>
  <c r="AP35" i="5"/>
  <c r="AJ35" i="5"/>
  <c r="AI9" i="6"/>
  <c r="Z9" i="6"/>
  <c r="AA35" i="5"/>
  <c r="AM22" i="6" l="1"/>
  <c r="G22" i="6"/>
  <c r="AQ35" i="5"/>
  <c r="D22" i="6"/>
  <c r="AH22" i="6"/>
  <c r="AK22" i="6"/>
  <c r="AF22" i="6"/>
  <c r="J22" i="6"/>
  <c r="O22" i="6"/>
  <c r="T22" i="6"/>
  <c r="N22" i="6"/>
  <c r="J84" i="15"/>
  <c r="J68" i="15"/>
  <c r="J87" i="15"/>
  <c r="J73" i="15"/>
  <c r="J66" i="15"/>
  <c r="J70" i="15"/>
  <c r="J80" i="15"/>
  <c r="J53" i="15"/>
  <c r="J78" i="15"/>
  <c r="J86" i="15"/>
  <c r="J83" i="15"/>
  <c r="J67" i="15"/>
  <c r="J54" i="15"/>
  <c r="J59" i="15"/>
  <c r="J75" i="15"/>
  <c r="J77" i="15"/>
  <c r="J64" i="15"/>
  <c r="J65" i="15"/>
  <c r="J50" i="15"/>
  <c r="J76" i="15"/>
  <c r="J72" i="15"/>
  <c r="J51" i="15"/>
  <c r="J69" i="15"/>
  <c r="J49" i="15"/>
  <c r="J71" i="15"/>
  <c r="J55" i="15"/>
  <c r="J62" i="15"/>
  <c r="J85" i="15"/>
  <c r="J74" i="15"/>
  <c r="J57" i="15"/>
  <c r="J79" i="15"/>
  <c r="J60" i="15"/>
  <c r="J81" i="15"/>
  <c r="J82" i="15"/>
  <c r="J52" i="15"/>
  <c r="J58" i="15"/>
  <c r="J63" i="15"/>
  <c r="J61" i="15"/>
  <c r="J56" i="15"/>
  <c r="AB22" i="6"/>
  <c r="K22" i="6"/>
  <c r="AC22" i="6"/>
  <c r="Z22" i="6"/>
  <c r="AI22" i="6"/>
  <c r="AO22" i="6"/>
  <c r="L22" i="6"/>
  <c r="AG22" i="6"/>
  <c r="R22" i="6"/>
  <c r="X22" i="6"/>
  <c r="V22" i="6"/>
  <c r="AE22" i="6"/>
  <c r="AP9" i="6"/>
  <c r="C22" i="6"/>
  <c r="AL22" i="6"/>
  <c r="M22" i="6"/>
  <c r="U22" i="6"/>
  <c r="AN22" i="6"/>
  <c r="F22" i="6"/>
  <c r="Y22" i="6"/>
  <c r="H22" i="6"/>
  <c r="Q22" i="6"/>
  <c r="AJ22" i="6"/>
  <c r="AD22" i="6"/>
  <c r="E11" i="5"/>
  <c r="F11" i="5" s="1"/>
  <c r="V13" i="13"/>
  <c r="I22" i="6"/>
  <c r="AA22" i="6"/>
  <c r="E22" i="6"/>
  <c r="S22" i="6"/>
  <c r="P22" i="6"/>
  <c r="W22" i="6"/>
  <c r="N63" i="15" l="1"/>
  <c r="H144" i="13"/>
  <c r="N81" i="15"/>
  <c r="H162" i="13"/>
  <c r="H155" i="13"/>
  <c r="N74" i="15"/>
  <c r="H152" i="13"/>
  <c r="N71" i="15"/>
  <c r="N72" i="15"/>
  <c r="H153" i="13"/>
  <c r="N64" i="15"/>
  <c r="H145" i="13"/>
  <c r="N54" i="15"/>
  <c r="H135" i="13"/>
  <c r="N78" i="15"/>
  <c r="H159" i="13"/>
  <c r="N66" i="15"/>
  <c r="H147" i="13"/>
  <c r="H165" i="13"/>
  <c r="N84" i="15"/>
  <c r="AP22" i="6"/>
  <c r="V106" i="13" s="1"/>
  <c r="I12" i="19" s="1"/>
  <c r="N58" i="15"/>
  <c r="H139" i="13"/>
  <c r="N60" i="15"/>
  <c r="H141" i="13"/>
  <c r="N85" i="15"/>
  <c r="H166" i="13"/>
  <c r="J88" i="15"/>
  <c r="H130" i="13"/>
  <c r="N49" i="15"/>
  <c r="N76" i="15"/>
  <c r="H157" i="13"/>
  <c r="N77" i="15"/>
  <c r="H158" i="13"/>
  <c r="H148" i="13"/>
  <c r="N67" i="15"/>
  <c r="H134" i="13"/>
  <c r="N53" i="15"/>
  <c r="N73" i="15"/>
  <c r="H154" i="13"/>
  <c r="X13" i="13"/>
  <c r="N56" i="15"/>
  <c r="H137" i="13"/>
  <c r="N52" i="15"/>
  <c r="H133" i="13"/>
  <c r="N79" i="15"/>
  <c r="H160" i="13"/>
  <c r="H143" i="13"/>
  <c r="N62" i="15"/>
  <c r="N69" i="15"/>
  <c r="H150" i="13"/>
  <c r="N50" i="15"/>
  <c r="H131" i="13"/>
  <c r="N75" i="15"/>
  <c r="H156" i="13"/>
  <c r="N83" i="15"/>
  <c r="H164" i="13"/>
  <c r="N80" i="15"/>
  <c r="H161" i="13"/>
  <c r="N87" i="15"/>
  <c r="H168" i="13"/>
  <c r="W13" i="13"/>
  <c r="C12" i="19"/>
  <c r="H142" i="13"/>
  <c r="N61" i="15"/>
  <c r="N82" i="15"/>
  <c r="H163" i="13"/>
  <c r="H138" i="13"/>
  <c r="N57" i="15"/>
  <c r="H136" i="13"/>
  <c r="N55" i="15"/>
  <c r="N51" i="15"/>
  <c r="H132" i="13"/>
  <c r="N65" i="15"/>
  <c r="H146" i="13"/>
  <c r="N59" i="15"/>
  <c r="H140" i="13"/>
  <c r="N86" i="15"/>
  <c r="H167" i="13"/>
  <c r="N70" i="15"/>
  <c r="H151" i="13"/>
  <c r="N68" i="15"/>
  <c r="H149" i="13"/>
  <c r="K169" i="13" l="1"/>
  <c r="K127" i="13" s="1"/>
  <c r="F157" i="15"/>
  <c r="F146" i="15"/>
  <c r="K158" i="13"/>
  <c r="K116" i="13" s="1"/>
  <c r="F150" i="15"/>
  <c r="K162" i="13"/>
  <c r="D12" i="19"/>
  <c r="K168" i="13"/>
  <c r="K126" i="13" s="1"/>
  <c r="F156" i="15"/>
  <c r="K161" i="13"/>
  <c r="K119" i="13" s="1"/>
  <c r="F149" i="15"/>
  <c r="F173" i="15"/>
  <c r="K185" i="13"/>
  <c r="K143" i="13" s="1"/>
  <c r="K172" i="13"/>
  <c r="K130" i="13" s="1"/>
  <c r="F160" i="15"/>
  <c r="F159" i="15"/>
  <c r="K171" i="13"/>
  <c r="K129" i="13" s="1"/>
  <c r="K160" i="13"/>
  <c r="K118" i="13" s="1"/>
  <c r="F148" i="15"/>
  <c r="K152" i="13"/>
  <c r="K110" i="13" s="1"/>
  <c r="F140" i="15"/>
  <c r="K120" i="13"/>
  <c r="K181" i="13"/>
  <c r="K139" i="13" s="1"/>
  <c r="F169" i="15"/>
  <c r="F164" i="15"/>
  <c r="K176" i="13"/>
  <c r="K134" i="13" s="1"/>
  <c r="K170" i="13"/>
  <c r="K128" i="13" s="1"/>
  <c r="F158" i="15"/>
  <c r="F168" i="15"/>
  <c r="K180" i="13"/>
  <c r="K138" i="13" s="1"/>
  <c r="F145" i="15"/>
  <c r="K157" i="13"/>
  <c r="K115" i="13" s="1"/>
  <c r="K174" i="13"/>
  <c r="K132" i="13" s="1"/>
  <c r="F162" i="15"/>
  <c r="K177" i="13"/>
  <c r="K135" i="13" s="1"/>
  <c r="F165" i="15"/>
  <c r="F167" i="15"/>
  <c r="K179" i="13"/>
  <c r="K137" i="13" s="1"/>
  <c r="K165" i="13"/>
  <c r="K123" i="13" s="1"/>
  <c r="F153" i="15"/>
  <c r="K182" i="13"/>
  <c r="K140" i="13" s="1"/>
  <c r="F170" i="15"/>
  <c r="K156" i="13"/>
  <c r="F144" i="15"/>
  <c r="F151" i="15"/>
  <c r="K163" i="13"/>
  <c r="K121" i="13" s="1"/>
  <c r="E12" i="19"/>
  <c r="K154" i="13"/>
  <c r="K112" i="13" s="1"/>
  <c r="F142" i="15"/>
  <c r="N88" i="15"/>
  <c r="K150" i="13"/>
  <c r="K108" i="13" s="1"/>
  <c r="F138" i="15"/>
  <c r="F174" i="15"/>
  <c r="K186" i="13"/>
  <c r="K144" i="13" s="1"/>
  <c r="F147" i="15"/>
  <c r="K159" i="13"/>
  <c r="K117" i="13" s="1"/>
  <c r="K175" i="13"/>
  <c r="K133" i="13" s="1"/>
  <c r="F163" i="15"/>
  <c r="K187" i="13"/>
  <c r="K145" i="13" s="1"/>
  <c r="F175" i="15"/>
  <c r="K166" i="13"/>
  <c r="K124" i="13" s="1"/>
  <c r="F154" i="15"/>
  <c r="K114" i="13"/>
  <c r="K183" i="13"/>
  <c r="K141" i="13" s="1"/>
  <c r="F171" i="15"/>
  <c r="K188" i="13"/>
  <c r="K146" i="13" s="1"/>
  <c r="F176" i="15"/>
  <c r="F172" i="15"/>
  <c r="K184" i="13"/>
  <c r="K142" i="13" s="1"/>
  <c r="F139" i="15"/>
  <c r="K151" i="13"/>
  <c r="K109" i="13" s="1"/>
  <c r="K153" i="13"/>
  <c r="K111" i="13" s="1"/>
  <c r="F141" i="15"/>
  <c r="K178" i="13"/>
  <c r="K136" i="13" s="1"/>
  <c r="F166" i="15"/>
  <c r="H169" i="13"/>
  <c r="F155" i="15"/>
  <c r="K167" i="13"/>
  <c r="K125" i="13" s="1"/>
  <c r="F143" i="15"/>
  <c r="K155" i="13"/>
  <c r="K113" i="13" s="1"/>
  <c r="K173" i="13"/>
  <c r="K131" i="13" s="1"/>
  <c r="F161" i="15"/>
  <c r="F152" i="15"/>
  <c r="K164" i="13"/>
  <c r="K122" i="13" s="1"/>
  <c r="H138" i="15" l="1" a="1"/>
  <c r="F177" i="15"/>
  <c r="K147" i="13"/>
  <c r="K189" i="13"/>
  <c r="H143" i="15" l="1"/>
  <c r="I20" i="5" s="1"/>
  <c r="H150" i="15"/>
  <c r="P20" i="5" s="1"/>
  <c r="H162" i="15"/>
  <c r="AB20" i="5" s="1"/>
  <c r="H139" i="15"/>
  <c r="E20" i="5" s="1"/>
  <c r="H138" i="15"/>
  <c r="D20" i="5" s="1"/>
  <c r="H144" i="15"/>
  <c r="J20" i="5" s="1"/>
  <c r="H166" i="15"/>
  <c r="AF20" i="5" s="1"/>
  <c r="H153" i="15"/>
  <c r="S20" i="5" s="1"/>
  <c r="H154" i="15"/>
  <c r="T20" i="5" s="1"/>
  <c r="H147" i="15"/>
  <c r="M20" i="5" s="1"/>
  <c r="H156" i="15"/>
  <c r="V20" i="5" s="1"/>
  <c r="H148" i="15"/>
  <c r="N20" i="5" s="1"/>
  <c r="H142" i="15"/>
  <c r="H20" i="5" s="1"/>
  <c r="H141" i="15"/>
  <c r="G20" i="5" s="1"/>
  <c r="H145" i="15"/>
  <c r="K20" i="5" s="1"/>
  <c r="H170" i="15"/>
  <c r="AJ20" i="5" s="1"/>
  <c r="H174" i="15"/>
  <c r="AN20" i="5" s="1"/>
  <c r="H173" i="15"/>
  <c r="AM20" i="5" s="1"/>
  <c r="H159" i="15"/>
  <c r="Y20" i="5" s="1"/>
  <c r="H161" i="15"/>
  <c r="AA20" i="5" s="1"/>
  <c r="H176" i="15"/>
  <c r="AP20" i="5" s="1"/>
  <c r="H175" i="15"/>
  <c r="AO20" i="5" s="1"/>
  <c r="H168" i="15"/>
  <c r="AH20" i="5" s="1"/>
  <c r="H149" i="15"/>
  <c r="O20" i="5" s="1"/>
  <c r="H169" i="15"/>
  <c r="AI20" i="5" s="1"/>
  <c r="H163" i="15"/>
  <c r="AC20" i="5" s="1"/>
  <c r="H158" i="15"/>
  <c r="X20" i="5" s="1"/>
  <c r="H172" i="15"/>
  <c r="AL20" i="5" s="1"/>
  <c r="H152" i="15"/>
  <c r="R20" i="5" s="1"/>
  <c r="H167" i="15"/>
  <c r="AG20" i="5" s="1"/>
  <c r="H140" i="15"/>
  <c r="F20" i="5" s="1"/>
  <c r="H157" i="15"/>
  <c r="W20" i="5" s="1"/>
  <c r="H171" i="15"/>
  <c r="AK20" i="5" s="1"/>
  <c r="H164" i="15"/>
  <c r="AD20" i="5" s="1"/>
  <c r="H155" i="15"/>
  <c r="U20" i="5" s="1"/>
  <c r="H165" i="15"/>
  <c r="AE20" i="5" s="1"/>
  <c r="H151" i="15"/>
  <c r="Q20" i="5" s="1"/>
  <c r="H146" i="15"/>
  <c r="L20" i="5" s="1"/>
  <c r="H160" i="15"/>
  <c r="Z20" i="5" s="1"/>
  <c r="M177" i="13" l="1"/>
  <c r="L165" i="15"/>
  <c r="P165" i="15"/>
  <c r="P157" i="15"/>
  <c r="M169" i="13"/>
  <c r="L157" i="15"/>
  <c r="M184" i="13"/>
  <c r="P172" i="15"/>
  <c r="L172" i="15"/>
  <c r="P149" i="15"/>
  <c r="M161" i="13"/>
  <c r="L149" i="15"/>
  <c r="L161" i="15"/>
  <c r="M173" i="13"/>
  <c r="P161" i="15"/>
  <c r="P170" i="15"/>
  <c r="M182" i="13"/>
  <c r="L170" i="15"/>
  <c r="P148" i="15"/>
  <c r="M160" i="13"/>
  <c r="L148" i="15"/>
  <c r="M165" i="13"/>
  <c r="P153" i="15"/>
  <c r="L153" i="15"/>
  <c r="P139" i="15"/>
  <c r="M151" i="13"/>
  <c r="L139" i="15"/>
  <c r="P160" i="15"/>
  <c r="M172" i="13"/>
  <c r="L160" i="15"/>
  <c r="M167" i="13"/>
  <c r="P155" i="15"/>
  <c r="L155" i="15"/>
  <c r="M152" i="13"/>
  <c r="P140" i="15"/>
  <c r="L140" i="15"/>
  <c r="P158" i="15"/>
  <c r="M170" i="13"/>
  <c r="L158" i="15"/>
  <c r="M180" i="13"/>
  <c r="P168" i="15"/>
  <c r="L168" i="15"/>
  <c r="M171" i="13"/>
  <c r="P159" i="15"/>
  <c r="L159" i="15"/>
  <c r="P145" i="15"/>
  <c r="M157" i="13"/>
  <c r="L145" i="15"/>
  <c r="M168" i="13"/>
  <c r="L156" i="15"/>
  <c r="P156" i="15"/>
  <c r="M178" i="13"/>
  <c r="P166" i="15"/>
  <c r="L166" i="15"/>
  <c r="M174" i="13"/>
  <c r="P162" i="15"/>
  <c r="L162" i="15"/>
  <c r="M158" i="13"/>
  <c r="P146" i="15"/>
  <c r="L146" i="15"/>
  <c r="P164" i="15"/>
  <c r="M176" i="13"/>
  <c r="L164" i="15"/>
  <c r="P167" i="15"/>
  <c r="M179" i="13"/>
  <c r="L167" i="15"/>
  <c r="M175" i="13"/>
  <c r="P163" i="15"/>
  <c r="L163" i="15"/>
  <c r="L175" i="15"/>
  <c r="M187" i="13"/>
  <c r="P175" i="15"/>
  <c r="P173" i="15"/>
  <c r="M185" i="13"/>
  <c r="L173" i="15"/>
  <c r="M153" i="13"/>
  <c r="P141" i="15"/>
  <c r="L141" i="15"/>
  <c r="M159" i="13"/>
  <c r="L147" i="15"/>
  <c r="P147" i="15"/>
  <c r="P144" i="15"/>
  <c r="M156" i="13"/>
  <c r="L144" i="15"/>
  <c r="L150" i="15"/>
  <c r="P150" i="15"/>
  <c r="M162" i="13"/>
  <c r="P151" i="15"/>
  <c r="L151" i="15"/>
  <c r="M163" i="13"/>
  <c r="P171" i="15"/>
  <c r="M183" i="13"/>
  <c r="L171" i="15"/>
  <c r="P152" i="15"/>
  <c r="M164" i="13"/>
  <c r="L152" i="15"/>
  <c r="P169" i="15"/>
  <c r="M181" i="13"/>
  <c r="L169" i="15"/>
  <c r="P176" i="15"/>
  <c r="M188" i="13"/>
  <c r="L176" i="15"/>
  <c r="P174" i="15"/>
  <c r="M186" i="13"/>
  <c r="L174" i="15"/>
  <c r="P142" i="15"/>
  <c r="M154" i="13"/>
  <c r="L142" i="15"/>
  <c r="M166" i="13"/>
  <c r="P154" i="15"/>
  <c r="L154" i="15"/>
  <c r="M150" i="13"/>
  <c r="H177" i="15"/>
  <c r="L138" i="15"/>
  <c r="D28" i="5" s="1"/>
  <c r="P138" i="15"/>
  <c r="P143" i="15"/>
  <c r="M155" i="13"/>
  <c r="L143" i="15"/>
  <c r="S155" i="13" l="1"/>
  <c r="I28" i="5"/>
  <c r="S154" i="13"/>
  <c r="H28" i="5"/>
  <c r="S164" i="13"/>
  <c r="R28" i="5"/>
  <c r="S156" i="13"/>
  <c r="J28" i="5"/>
  <c r="S159" i="13"/>
  <c r="M28" i="5"/>
  <c r="S158" i="13"/>
  <c r="L28" i="5"/>
  <c r="S157" i="13"/>
  <c r="K28" i="5"/>
  <c r="S152" i="13"/>
  <c r="F28" i="5"/>
  <c r="S165" i="13"/>
  <c r="S28" i="5"/>
  <c r="S161" i="13"/>
  <c r="O28" i="5"/>
  <c r="S166" i="13"/>
  <c r="T28" i="5"/>
  <c r="S181" i="13"/>
  <c r="AI28" i="5"/>
  <c r="S185" i="13"/>
  <c r="AM28" i="5"/>
  <c r="S176" i="13"/>
  <c r="AD28" i="5"/>
  <c r="S170" i="13"/>
  <c r="X28" i="5"/>
  <c r="S151" i="13"/>
  <c r="E28" i="5"/>
  <c r="S188" i="13"/>
  <c r="AP28" i="5"/>
  <c r="S153" i="13"/>
  <c r="G28" i="5"/>
  <c r="S187" i="13"/>
  <c r="AO28" i="5"/>
  <c r="S179" i="13"/>
  <c r="AG28" i="5"/>
  <c r="S178" i="13"/>
  <c r="AF28" i="5"/>
  <c r="S168" i="13"/>
  <c r="V28" i="5"/>
  <c r="S180" i="13"/>
  <c r="AH28" i="5"/>
  <c r="S172" i="13"/>
  <c r="Z28" i="5"/>
  <c r="S182" i="13"/>
  <c r="AJ28" i="5"/>
  <c r="S169" i="13"/>
  <c r="W28" i="5"/>
  <c r="S177" i="13"/>
  <c r="AE28" i="5"/>
  <c r="S186" i="13"/>
  <c r="AN28" i="5"/>
  <c r="S183" i="13"/>
  <c r="AK28" i="5"/>
  <c r="S163" i="13"/>
  <c r="Q28" i="5"/>
  <c r="S162" i="13"/>
  <c r="P28" i="5"/>
  <c r="S175" i="13"/>
  <c r="AC28" i="5"/>
  <c r="S174" i="13"/>
  <c r="AB28" i="5"/>
  <c r="S171" i="13"/>
  <c r="Y28" i="5"/>
  <c r="S167" i="13"/>
  <c r="U28" i="5"/>
  <c r="S160" i="13"/>
  <c r="N28" i="5"/>
  <c r="S173" i="13"/>
  <c r="AA28" i="5"/>
  <c r="S184" i="13"/>
  <c r="AL28" i="5"/>
  <c r="M189" i="13"/>
  <c r="P177" i="15"/>
  <c r="L177" i="15"/>
  <c r="S150" i="13"/>
  <c r="AQ28" i="5" l="1"/>
  <c r="S189" i="13"/>
  <c r="G10" i="6"/>
  <c r="H36" i="5"/>
  <c r="H37" i="5" s="1"/>
  <c r="W27" i="13" s="1"/>
  <c r="D26" i="19" s="1"/>
  <c r="H21" i="5"/>
  <c r="V27" i="13" s="1"/>
  <c r="C26" i="19" s="1"/>
  <c r="T36" i="5"/>
  <c r="T37" i="5" s="1"/>
  <c r="W39" i="13" s="1"/>
  <c r="D38" i="19" s="1"/>
  <c r="S10" i="6"/>
  <c r="T21" i="5"/>
  <c r="V39" i="13" s="1"/>
  <c r="C38" i="19" s="1"/>
  <c r="AB36" i="5"/>
  <c r="AB37" i="5" s="1"/>
  <c r="W47" i="13" s="1"/>
  <c r="D46" i="19" s="1"/>
  <c r="AA10" i="6"/>
  <c r="AB21" i="5"/>
  <c r="V47" i="13" s="1"/>
  <c r="C46" i="19" s="1"/>
  <c r="AE36" i="5"/>
  <c r="AE37" i="5" s="1"/>
  <c r="W50" i="13" s="1"/>
  <c r="D49" i="19" s="1"/>
  <c r="AD10" i="6"/>
  <c r="AE21" i="5"/>
  <c r="V50" i="13" s="1"/>
  <c r="C49" i="19" s="1"/>
  <c r="Z36" i="5"/>
  <c r="Z37" i="5" s="1"/>
  <c r="W45" i="13" s="1"/>
  <c r="D44" i="19" s="1"/>
  <c r="Y10" i="6"/>
  <c r="Z21" i="5"/>
  <c r="V45" i="13" s="1"/>
  <c r="C44" i="19" s="1"/>
  <c r="AH36" i="5"/>
  <c r="AH37" i="5" s="1"/>
  <c r="W53" i="13" s="1"/>
  <c r="D52" i="19" s="1"/>
  <c r="AG10" i="6"/>
  <c r="AH21" i="5"/>
  <c r="V53" i="13" s="1"/>
  <c r="C52" i="19" s="1"/>
  <c r="AC36" i="5"/>
  <c r="AC37" i="5" s="1"/>
  <c r="W48" i="13" s="1"/>
  <c r="D47" i="19" s="1"/>
  <c r="AB10" i="6"/>
  <c r="AC21" i="5"/>
  <c r="V48" i="13" s="1"/>
  <c r="C47" i="19" s="1"/>
  <c r="AQ20" i="5"/>
  <c r="D36" i="5"/>
  <c r="C10" i="6"/>
  <c r="D21" i="5"/>
  <c r="V23" i="13" s="1"/>
  <c r="C22" i="19" s="1"/>
  <c r="Q36" i="5"/>
  <c r="Q37" i="5" s="1"/>
  <c r="W36" i="13" s="1"/>
  <c r="D35" i="19" s="1"/>
  <c r="P10" i="6"/>
  <c r="Q21" i="5"/>
  <c r="V36" i="13" s="1"/>
  <c r="C35" i="19" s="1"/>
  <c r="AJ36" i="5"/>
  <c r="AJ37" i="5" s="1"/>
  <c r="W55" i="13" s="1"/>
  <c r="D54" i="19" s="1"/>
  <c r="AI10" i="6"/>
  <c r="AJ21" i="5"/>
  <c r="V55" i="13" s="1"/>
  <c r="C54" i="19" s="1"/>
  <c r="N36" i="5"/>
  <c r="N37" i="5" s="1"/>
  <c r="W33" i="13" s="1"/>
  <c r="D32" i="19" s="1"/>
  <c r="M10" i="6"/>
  <c r="N21" i="5"/>
  <c r="V33" i="13" s="1"/>
  <c r="C32" i="19" s="1"/>
  <c r="X36" i="5"/>
  <c r="X37" i="5" s="1"/>
  <c r="W43" i="13" s="1"/>
  <c r="D42" i="19" s="1"/>
  <c r="W10" i="6"/>
  <c r="X21" i="5"/>
  <c r="V43" i="13" s="1"/>
  <c r="C42" i="19" s="1"/>
  <c r="E10" i="6"/>
  <c r="F36" i="5"/>
  <c r="F37" i="5" s="1"/>
  <c r="W25" i="13" s="1"/>
  <c r="D24" i="19" s="1"/>
  <c r="F21" i="5"/>
  <c r="V25" i="13" s="1"/>
  <c r="C24" i="19" s="1"/>
  <c r="U36" i="5"/>
  <c r="U37" i="5" s="1"/>
  <c r="W40" i="13" s="1"/>
  <c r="D39" i="19" s="1"/>
  <c r="T10" i="6"/>
  <c r="U21" i="5"/>
  <c r="V40" i="13" s="1"/>
  <c r="C39" i="19" s="1"/>
  <c r="AI36" i="5"/>
  <c r="AI37" i="5" s="1"/>
  <c r="W54" i="13" s="1"/>
  <c r="D53" i="19" s="1"/>
  <c r="AH10" i="6"/>
  <c r="AI21" i="5"/>
  <c r="V54" i="13" s="1"/>
  <c r="C53" i="19" s="1"/>
  <c r="J36" i="5"/>
  <c r="J37" i="5" s="1"/>
  <c r="W29" i="13" s="1"/>
  <c r="D28" i="19" s="1"/>
  <c r="I10" i="6"/>
  <c r="J21" i="5"/>
  <c r="V29" i="13" s="1"/>
  <c r="C28" i="19" s="1"/>
  <c r="AK36" i="5"/>
  <c r="AK37" i="5" s="1"/>
  <c r="W56" i="13" s="1"/>
  <c r="D55" i="19" s="1"/>
  <c r="AJ10" i="6"/>
  <c r="AK21" i="5"/>
  <c r="V56" i="13" s="1"/>
  <c r="C55" i="19" s="1"/>
  <c r="O36" i="5"/>
  <c r="O37" i="5" s="1"/>
  <c r="W34" i="13" s="1"/>
  <c r="D33" i="19" s="1"/>
  <c r="N10" i="6"/>
  <c r="O21" i="5"/>
  <c r="V34" i="13" s="1"/>
  <c r="C33" i="19" s="1"/>
  <c r="AL36" i="5"/>
  <c r="AL37" i="5" s="1"/>
  <c r="W57" i="13" s="1"/>
  <c r="D56" i="19" s="1"/>
  <c r="AK10" i="6"/>
  <c r="AL21" i="5"/>
  <c r="V57" i="13" s="1"/>
  <c r="C56" i="19" s="1"/>
  <c r="AD36" i="5"/>
  <c r="AD37" i="5" s="1"/>
  <c r="W49" i="13" s="1"/>
  <c r="D48" i="19" s="1"/>
  <c r="AC10" i="6"/>
  <c r="AD21" i="5"/>
  <c r="V49" i="13" s="1"/>
  <c r="C48" i="19" s="1"/>
  <c r="M36" i="5"/>
  <c r="M37" i="5" s="1"/>
  <c r="W32" i="13" s="1"/>
  <c r="D31" i="19" s="1"/>
  <c r="L10" i="6"/>
  <c r="M21" i="5"/>
  <c r="V32" i="13" s="1"/>
  <c r="C31" i="19" s="1"/>
  <c r="I36" i="5"/>
  <c r="I37" i="5" s="1"/>
  <c r="W28" i="13" s="1"/>
  <c r="D27" i="19" s="1"/>
  <c r="H10" i="6"/>
  <c r="I21" i="5"/>
  <c r="V28" i="13" s="1"/>
  <c r="C27" i="19" s="1"/>
  <c r="R10" i="6"/>
  <c r="S36" i="5"/>
  <c r="S37" i="5" s="1"/>
  <c r="W38" i="13" s="1"/>
  <c r="D37" i="19" s="1"/>
  <c r="S21" i="5"/>
  <c r="V38" i="13" s="1"/>
  <c r="C37" i="19" s="1"/>
  <c r="L36" i="5"/>
  <c r="L37" i="5" s="1"/>
  <c r="W31" i="13" s="1"/>
  <c r="D30" i="19" s="1"/>
  <c r="K10" i="6"/>
  <c r="L21" i="5"/>
  <c r="V31" i="13" s="1"/>
  <c r="C30" i="19" s="1"/>
  <c r="AP36" i="5"/>
  <c r="AP37" i="5" s="1"/>
  <c r="W61" i="13" s="1"/>
  <c r="D60" i="19" s="1"/>
  <c r="AO10" i="6"/>
  <c r="AP21" i="5"/>
  <c r="V61" i="13" s="1"/>
  <c r="C60" i="19" s="1"/>
  <c r="Z10" i="6"/>
  <c r="AA36" i="5"/>
  <c r="AA37" i="5" s="1"/>
  <c r="W46" i="13" s="1"/>
  <c r="D45" i="19" s="1"/>
  <c r="AA21" i="5"/>
  <c r="V46" i="13" s="1"/>
  <c r="C45" i="19" s="1"/>
  <c r="AM36" i="5"/>
  <c r="AM37" i="5" s="1"/>
  <c r="W58" i="13" s="1"/>
  <c r="D57" i="19" s="1"/>
  <c r="AL10" i="6"/>
  <c r="AM21" i="5"/>
  <c r="V58" i="13" s="1"/>
  <c r="C57" i="19" s="1"/>
  <c r="W36" i="5"/>
  <c r="W37" i="5" s="1"/>
  <c r="W42" i="13" s="1"/>
  <c r="D41" i="19" s="1"/>
  <c r="V10" i="6"/>
  <c r="W21" i="5"/>
  <c r="V42" i="13" s="1"/>
  <c r="C41" i="19" s="1"/>
  <c r="V36" i="5"/>
  <c r="V37" i="5" s="1"/>
  <c r="W41" i="13" s="1"/>
  <c r="D40" i="19" s="1"/>
  <c r="U10" i="6"/>
  <c r="V21" i="5"/>
  <c r="V41" i="13" s="1"/>
  <c r="C40" i="19" s="1"/>
  <c r="W29" i="5"/>
  <c r="X42" i="13" s="1"/>
  <c r="E41" i="19" s="1"/>
  <c r="AP29" i="5"/>
  <c r="X61" i="13" s="1"/>
  <c r="E60" i="19" s="1"/>
  <c r="AE29" i="5"/>
  <c r="X50" i="13" s="1"/>
  <c r="E49" i="19" s="1"/>
  <c r="Q29" i="5"/>
  <c r="X36" i="13" s="1"/>
  <c r="E35" i="19" s="1"/>
  <c r="S29" i="5"/>
  <c r="X38" i="13" s="1"/>
  <c r="E37" i="19" s="1"/>
  <c r="AA29" i="5"/>
  <c r="X46" i="13" s="1"/>
  <c r="E45" i="19" s="1"/>
  <c r="V29" i="5"/>
  <c r="X41" i="13" s="1"/>
  <c r="E40" i="19" s="1"/>
  <c r="H29" i="5"/>
  <c r="X27" i="13" s="1"/>
  <c r="E26" i="19" s="1"/>
  <c r="Y29" i="5"/>
  <c r="X44" i="13" s="1"/>
  <c r="E43" i="19" s="1"/>
  <c r="K29" i="5"/>
  <c r="X30" i="13" s="1"/>
  <c r="E29" i="19" s="1"/>
  <c r="O29" i="5"/>
  <c r="X34" i="13" s="1"/>
  <c r="E33" i="19" s="1"/>
  <c r="AC29" i="5"/>
  <c r="X48" i="13" s="1"/>
  <c r="E47" i="19" s="1"/>
  <c r="F29" i="5"/>
  <c r="X25" i="13" s="1"/>
  <c r="E24" i="19" s="1"/>
  <c r="T29" i="5"/>
  <c r="X39" i="13" s="1"/>
  <c r="E38" i="19" s="1"/>
  <c r="AL29" i="5"/>
  <c r="X57" i="13" s="1"/>
  <c r="E56" i="19" s="1"/>
  <c r="Z29" i="5"/>
  <c r="X45" i="13" s="1"/>
  <c r="E44" i="19" s="1"/>
  <c r="AI29" i="5"/>
  <c r="X54" i="13" s="1"/>
  <c r="E53" i="19" s="1"/>
  <c r="AB29" i="5"/>
  <c r="X47" i="13" s="1"/>
  <c r="E46" i="19" s="1"/>
  <c r="AD29" i="5"/>
  <c r="X49" i="13" s="1"/>
  <c r="E48" i="19" s="1"/>
  <c r="N29" i="5"/>
  <c r="X33" i="13" s="1"/>
  <c r="E32" i="19" s="1"/>
  <c r="I29" i="5"/>
  <c r="X28" i="13" s="1"/>
  <c r="E27" i="19" s="1"/>
  <c r="J29" i="5"/>
  <c r="X29" i="13" s="1"/>
  <c r="E28" i="19" s="1"/>
  <c r="AF29" i="5"/>
  <c r="X51" i="13" s="1"/>
  <c r="E50" i="19" s="1"/>
  <c r="R29" i="5"/>
  <c r="X37" i="13" s="1"/>
  <c r="E36" i="19" s="1"/>
  <c r="AM29" i="5"/>
  <c r="X58" i="13" s="1"/>
  <c r="E57" i="19" s="1"/>
  <c r="M29" i="5"/>
  <c r="X32" i="13" s="1"/>
  <c r="E31" i="19" s="1"/>
  <c r="X29" i="5"/>
  <c r="X43" i="13" s="1"/>
  <c r="E42" i="19" s="1"/>
  <c r="AN29" i="5"/>
  <c r="X59" i="13" s="1"/>
  <c r="E58" i="19" s="1"/>
  <c r="G29" i="5"/>
  <c r="X26" i="13" s="1"/>
  <c r="E25" i="19" s="1"/>
  <c r="AG29" i="5"/>
  <c r="X52" i="13" s="1"/>
  <c r="E51" i="19" s="1"/>
  <c r="P29" i="5"/>
  <c r="X35" i="13" s="1"/>
  <c r="E34" i="19" s="1"/>
  <c r="E29" i="5"/>
  <c r="X24" i="13" s="1"/>
  <c r="E23" i="19" s="1"/>
  <c r="L29" i="5"/>
  <c r="X31" i="13" s="1"/>
  <c r="E30" i="19" s="1"/>
  <c r="AJ29" i="5"/>
  <c r="X55" i="13" s="1"/>
  <c r="E54" i="19" s="1"/>
  <c r="U29" i="5"/>
  <c r="X40" i="13" s="1"/>
  <c r="E39" i="19" s="1"/>
  <c r="AO29" i="5"/>
  <c r="X60" i="13" s="1"/>
  <c r="E59" i="19" s="1"/>
  <c r="AH29" i="5"/>
  <c r="X53" i="13" s="1"/>
  <c r="E52" i="19" s="1"/>
  <c r="AK29" i="5"/>
  <c r="X56" i="13" s="1"/>
  <c r="E55" i="19" s="1"/>
  <c r="AG36" i="5"/>
  <c r="AG37" i="5" s="1"/>
  <c r="W52" i="13" s="1"/>
  <c r="D51" i="19" s="1"/>
  <c r="AF10" i="6"/>
  <c r="AG21" i="5"/>
  <c r="V52" i="13" s="1"/>
  <c r="C51" i="19" s="1"/>
  <c r="AN36" i="5"/>
  <c r="AN37" i="5" s="1"/>
  <c r="W59" i="13" s="1"/>
  <c r="D58" i="19" s="1"/>
  <c r="AM10" i="6"/>
  <c r="AN21" i="5"/>
  <c r="V59" i="13" s="1"/>
  <c r="C58" i="19" s="1"/>
  <c r="D10" i="6"/>
  <c r="E36" i="5"/>
  <c r="E37" i="5" s="1"/>
  <c r="W24" i="13" s="1"/>
  <c r="D23" i="19" s="1"/>
  <c r="E21" i="5"/>
  <c r="V24" i="13" s="1"/>
  <c r="C23" i="19" s="1"/>
  <c r="AO36" i="5"/>
  <c r="AO37" i="5" s="1"/>
  <c r="W60" i="13" s="1"/>
  <c r="D59" i="19" s="1"/>
  <c r="AN10" i="6"/>
  <c r="AO21" i="5"/>
  <c r="V60" i="13" s="1"/>
  <c r="C59" i="19" s="1"/>
  <c r="P36" i="5"/>
  <c r="P37" i="5" s="1"/>
  <c r="W35" i="13" s="1"/>
  <c r="D34" i="19" s="1"/>
  <c r="O10" i="6"/>
  <c r="P21" i="5"/>
  <c r="V35" i="13" s="1"/>
  <c r="C34" i="19" s="1"/>
  <c r="G36" i="5"/>
  <c r="G37" i="5" s="1"/>
  <c r="W26" i="13" s="1"/>
  <c r="D25" i="19" s="1"/>
  <c r="F10" i="6"/>
  <c r="G21" i="5"/>
  <c r="V26" i="13" s="1"/>
  <c r="C25" i="19" s="1"/>
  <c r="X10" i="6"/>
  <c r="Y36" i="5"/>
  <c r="Y37" i="5" s="1"/>
  <c r="W44" i="13" s="1"/>
  <c r="D43" i="19" s="1"/>
  <c r="Y21" i="5"/>
  <c r="V44" i="13" s="1"/>
  <c r="C43" i="19" s="1"/>
  <c r="AF36" i="5"/>
  <c r="AF37" i="5" s="1"/>
  <c r="W51" i="13" s="1"/>
  <c r="D50" i="19" s="1"/>
  <c r="AE10" i="6"/>
  <c r="AF21" i="5"/>
  <c r="V51" i="13" s="1"/>
  <c r="C50" i="19" s="1"/>
  <c r="J10" i="6"/>
  <c r="K36" i="5"/>
  <c r="K37" i="5" s="1"/>
  <c r="W30" i="13" s="1"/>
  <c r="D29" i="19" s="1"/>
  <c r="K21" i="5"/>
  <c r="V30" i="13" s="1"/>
  <c r="C29" i="19" s="1"/>
  <c r="R36" i="5"/>
  <c r="R37" i="5" s="1"/>
  <c r="W37" i="13" s="1"/>
  <c r="D36" i="19" s="1"/>
  <c r="Q10" i="6"/>
  <c r="R21" i="5"/>
  <c r="V37" i="13" s="1"/>
  <c r="C36" i="19" s="1"/>
  <c r="Q23" i="6" l="1"/>
  <c r="Q11" i="6"/>
  <c r="Q24" i="6" s="1"/>
  <c r="J23" i="6"/>
  <c r="J11" i="6"/>
  <c r="J24" i="6" s="1"/>
  <c r="F23" i="6"/>
  <c r="F11" i="6"/>
  <c r="F24" i="6" s="1"/>
  <c r="AM23" i="6"/>
  <c r="AM11" i="6"/>
  <c r="AM24" i="6" s="1"/>
  <c r="V23" i="6"/>
  <c r="V11" i="6"/>
  <c r="V24" i="6" s="1"/>
  <c r="K23" i="6"/>
  <c r="K11" i="6"/>
  <c r="K24" i="6" s="1"/>
  <c r="R23" i="6"/>
  <c r="R11" i="6"/>
  <c r="R24" i="6" s="1"/>
  <c r="AC23" i="6"/>
  <c r="AC11" i="6"/>
  <c r="AC24" i="6" s="1"/>
  <c r="I23" i="6"/>
  <c r="I11" i="6"/>
  <c r="I24" i="6" s="1"/>
  <c r="W23" i="6"/>
  <c r="W11" i="6"/>
  <c r="W24" i="6" s="1"/>
  <c r="AP10" i="6"/>
  <c r="C23" i="6"/>
  <c r="C11" i="6"/>
  <c r="AB23" i="6"/>
  <c r="AB11" i="6"/>
  <c r="AB24" i="6" s="1"/>
  <c r="AA23" i="6"/>
  <c r="AA11" i="6"/>
  <c r="AA24" i="6" s="1"/>
  <c r="U23" i="6"/>
  <c r="U11" i="6"/>
  <c r="U24" i="6" s="1"/>
  <c r="AO23" i="6"/>
  <c r="AO11" i="6"/>
  <c r="AO24" i="6" s="1"/>
  <c r="L23" i="6"/>
  <c r="L11" i="6"/>
  <c r="L24" i="6" s="1"/>
  <c r="AJ23" i="6"/>
  <c r="AJ11" i="6"/>
  <c r="AJ24" i="6" s="1"/>
  <c r="P23" i="6"/>
  <c r="P11" i="6"/>
  <c r="P24" i="6" s="1"/>
  <c r="AQ36" i="5"/>
  <c r="D37" i="5"/>
  <c r="W23" i="13" s="1"/>
  <c r="D22" i="19" s="1"/>
  <c r="D61" i="19" s="1"/>
  <c r="AD23" i="6"/>
  <c r="AD11" i="6"/>
  <c r="AD24" i="6" s="1"/>
  <c r="AE23" i="6"/>
  <c r="AE11" i="6"/>
  <c r="AE24" i="6" s="1"/>
  <c r="X23" i="6"/>
  <c r="X11" i="6"/>
  <c r="X24" i="6" s="1"/>
  <c r="AN23" i="6"/>
  <c r="AN11" i="6"/>
  <c r="AN24" i="6" s="1"/>
  <c r="D23" i="6"/>
  <c r="D11" i="6"/>
  <c r="D24" i="6" s="1"/>
  <c r="D29" i="5"/>
  <c r="X23" i="13" s="1"/>
  <c r="E22" i="19" s="1"/>
  <c r="E61" i="19" s="1"/>
  <c r="H23" i="6"/>
  <c r="H11" i="6"/>
  <c r="H24" i="6" s="1"/>
  <c r="N23" i="6"/>
  <c r="N11" i="6"/>
  <c r="N24" i="6" s="1"/>
  <c r="T23" i="6"/>
  <c r="T11" i="6"/>
  <c r="T24" i="6" s="1"/>
  <c r="E23" i="6"/>
  <c r="E11" i="6"/>
  <c r="E24" i="6" s="1"/>
  <c r="AI23" i="6"/>
  <c r="AI11" i="6"/>
  <c r="AI24" i="6" s="1"/>
  <c r="V14" i="13"/>
  <c r="AQ21" i="5"/>
  <c r="Y23" i="6"/>
  <c r="Y11" i="6"/>
  <c r="Y24" i="6" s="1"/>
  <c r="O23" i="6"/>
  <c r="O11" i="6"/>
  <c r="O24" i="6" s="1"/>
  <c r="AF23" i="6"/>
  <c r="AF11" i="6"/>
  <c r="AF24" i="6" s="1"/>
  <c r="AL23" i="6"/>
  <c r="AL11" i="6"/>
  <c r="AL24" i="6" s="1"/>
  <c r="Z23" i="6"/>
  <c r="Z11" i="6"/>
  <c r="Z24" i="6" s="1"/>
  <c r="AK23" i="6"/>
  <c r="AK11" i="6"/>
  <c r="AK24" i="6" s="1"/>
  <c r="AH23" i="6"/>
  <c r="AH11" i="6"/>
  <c r="AH24" i="6" s="1"/>
  <c r="M23" i="6"/>
  <c r="M11" i="6"/>
  <c r="M24" i="6" s="1"/>
  <c r="C61" i="19"/>
  <c r="AG23" i="6"/>
  <c r="AG11" i="6"/>
  <c r="AG24" i="6" s="1"/>
  <c r="S23" i="6"/>
  <c r="S11" i="6"/>
  <c r="S24" i="6" s="1"/>
  <c r="G23" i="6"/>
  <c r="G11" i="6"/>
  <c r="G24" i="6" s="1"/>
  <c r="V62" i="13" l="1"/>
  <c r="D3" i="7"/>
  <c r="D5" i="7" s="1"/>
  <c r="E12" i="5"/>
  <c r="F12" i="5" s="1"/>
  <c r="C24" i="6"/>
  <c r="AP11" i="6"/>
  <c r="AP24" i="6" s="1"/>
  <c r="V108" i="13" s="1"/>
  <c r="C13" i="19"/>
  <c r="C14" i="19" s="1"/>
  <c r="V15" i="13"/>
  <c r="X14" i="13"/>
  <c r="AQ29" i="5"/>
  <c r="W14" i="13"/>
  <c r="AQ37" i="5"/>
  <c r="W62" i="13" s="1"/>
  <c r="AP23" i="6"/>
  <c r="V107" i="13" s="1"/>
  <c r="I13" i="19" s="1"/>
  <c r="I14" i="19" s="1"/>
  <c r="V115" i="13" l="1" a="1"/>
  <c r="V128" i="13" s="1"/>
  <c r="I35" i="19" s="1"/>
  <c r="D13" i="19"/>
  <c r="D14" i="19" s="1"/>
  <c r="W15" i="13"/>
  <c r="E13" i="19"/>
  <c r="E14" i="19" s="1"/>
  <c r="X15" i="13"/>
  <c r="D6" i="7"/>
  <c r="D13" i="7" s="1"/>
  <c r="X62" i="13"/>
  <c r="D12" i="7" l="1"/>
  <c r="V133" i="13"/>
  <c r="I40" i="19" s="1"/>
  <c r="V138" i="13"/>
  <c r="I45" i="19" s="1"/>
  <c r="V150" i="13"/>
  <c r="I57" i="19" s="1"/>
  <c r="V125" i="13"/>
  <c r="I32" i="19" s="1"/>
  <c r="V119" i="13"/>
  <c r="I26" i="19" s="1"/>
  <c r="V117" i="13"/>
  <c r="I24" i="19" s="1"/>
  <c r="V130" i="13"/>
  <c r="I37" i="19" s="1"/>
  <c r="V137" i="13"/>
  <c r="I44" i="19" s="1"/>
  <c r="V141" i="13"/>
  <c r="I48" i="19" s="1"/>
  <c r="V120" i="13"/>
  <c r="I27" i="19" s="1"/>
  <c r="V143" i="13"/>
  <c r="I50" i="19" s="1"/>
  <c r="V129" i="13"/>
  <c r="I36" i="19" s="1"/>
  <c r="V147" i="13"/>
  <c r="I54" i="19" s="1"/>
  <c r="V135" i="13"/>
  <c r="I42" i="19" s="1"/>
  <c r="V124" i="13"/>
  <c r="I31" i="19" s="1"/>
  <c r="V126" i="13"/>
  <c r="I33" i="19" s="1"/>
  <c r="V148" i="13"/>
  <c r="I55" i="19" s="1"/>
  <c r="V140" i="13"/>
  <c r="I47" i="19" s="1"/>
  <c r="V144" i="13"/>
  <c r="I51" i="19" s="1"/>
  <c r="V145" i="13"/>
  <c r="I52" i="19" s="1"/>
  <c r="V132" i="13"/>
  <c r="I39" i="19" s="1"/>
  <c r="V116" i="13"/>
  <c r="I23" i="19" s="1"/>
  <c r="V115" i="13"/>
  <c r="I22" i="19" s="1"/>
  <c r="V122" i="13"/>
  <c r="I29" i="19" s="1"/>
  <c r="V118" i="13"/>
  <c r="I25" i="19" s="1"/>
  <c r="V121" i="13"/>
  <c r="I28" i="19" s="1"/>
  <c r="V146" i="13"/>
  <c r="I53" i="19" s="1"/>
  <c r="V153" i="13"/>
  <c r="I60" i="19" s="1"/>
  <c r="V149" i="13"/>
  <c r="I56" i="19" s="1"/>
  <c r="V136" i="13"/>
  <c r="I43" i="19" s="1"/>
  <c r="V123" i="13"/>
  <c r="I30" i="19" s="1"/>
  <c r="V154" i="13"/>
  <c r="V134" i="13"/>
  <c r="I41" i="19" s="1"/>
  <c r="V131" i="13"/>
  <c r="I38" i="19" s="1"/>
  <c r="V142" i="13"/>
  <c r="I49" i="19" s="1"/>
  <c r="V127" i="13"/>
  <c r="I34" i="19" s="1"/>
  <c r="V152" i="13"/>
  <c r="I59" i="19" s="1"/>
  <c r="V151" i="13"/>
  <c r="I58" i="19" s="1"/>
  <c r="V139" i="13"/>
  <c r="I46" i="19" s="1"/>
  <c r="I61" i="19" l="1"/>
</calcChain>
</file>

<file path=xl/sharedStrings.xml><?xml version="1.0" encoding="utf-8"?>
<sst xmlns="http://schemas.openxmlformats.org/spreadsheetml/2006/main" count="776" uniqueCount="355">
  <si>
    <t>分析シートの使い方</t>
    <rPh sb="0" eb="2">
      <t>ブンセキ</t>
    </rPh>
    <rPh sb="6" eb="7">
      <t>ツカ</t>
    </rPh>
    <rPh sb="8" eb="9">
      <t>カタ</t>
    </rPh>
    <phoneticPr fontId="9"/>
  </si>
  <si>
    <t>ワークシート一覧</t>
    <rPh sb="6" eb="8">
      <t>イチラン</t>
    </rPh>
    <phoneticPr fontId="9"/>
  </si>
  <si>
    <t>番号</t>
    <rPh sb="0" eb="2">
      <t>バンゴウ</t>
    </rPh>
    <phoneticPr fontId="9"/>
  </si>
  <si>
    <t>ワークシート名</t>
    <rPh sb="6" eb="7">
      <t>メイ</t>
    </rPh>
    <phoneticPr fontId="9"/>
  </si>
  <si>
    <t>内容</t>
    <rPh sb="0" eb="2">
      <t>ナイヨウ</t>
    </rPh>
    <phoneticPr fontId="9"/>
  </si>
  <si>
    <t>説明</t>
    <rPh sb="0" eb="2">
      <t>セツメイ</t>
    </rPh>
    <phoneticPr fontId="9"/>
  </si>
  <si>
    <t>全体</t>
    <rPh sb="0" eb="2">
      <t>ゼンタイ</t>
    </rPh>
    <phoneticPr fontId="9"/>
  </si>
  <si>
    <t>雇用</t>
    <rPh sb="0" eb="2">
      <t>コヨウ</t>
    </rPh>
    <phoneticPr fontId="9"/>
  </si>
  <si>
    <t>推計結果
の詳細</t>
    <rPh sb="0" eb="2">
      <t>スイケイ</t>
    </rPh>
    <rPh sb="2" eb="4">
      <t>ケッカ</t>
    </rPh>
    <rPh sb="6" eb="8">
      <t>ショウサイ</t>
    </rPh>
    <phoneticPr fontId="9"/>
  </si>
  <si>
    <t>雇用創出効果</t>
    <rPh sb="0" eb="2">
      <t>コヨウ</t>
    </rPh>
    <rPh sb="2" eb="4">
      <t>ソウシュツ</t>
    </rPh>
    <rPh sb="4" eb="6">
      <t>コウカ</t>
    </rPh>
    <phoneticPr fontId="9"/>
  </si>
  <si>
    <t>税</t>
    <rPh sb="0" eb="1">
      <t>ゼイ</t>
    </rPh>
    <phoneticPr fontId="9"/>
  </si>
  <si>
    <t>県税・市町税</t>
    <rPh sb="0" eb="2">
      <t>ケンゼイ</t>
    </rPh>
    <rPh sb="3" eb="4">
      <t>シ</t>
    </rPh>
    <rPh sb="4" eb="5">
      <t>マチ</t>
    </rPh>
    <rPh sb="5" eb="6">
      <t>ゼイ</t>
    </rPh>
    <phoneticPr fontId="9"/>
  </si>
  <si>
    <t>県税・市町税収入推計</t>
    <rPh sb="0" eb="1">
      <t>ケン</t>
    </rPh>
    <rPh sb="1" eb="2">
      <t>ゼイ</t>
    </rPh>
    <rPh sb="3" eb="4">
      <t>シ</t>
    </rPh>
    <rPh sb="4" eb="5">
      <t>マチ</t>
    </rPh>
    <rPh sb="5" eb="6">
      <t>ゼイ</t>
    </rPh>
    <rPh sb="6" eb="8">
      <t>シュウニュウ</t>
    </rPh>
    <rPh sb="8" eb="10">
      <t>スイケイ</t>
    </rPh>
    <phoneticPr fontId="9"/>
  </si>
  <si>
    <t>G1</t>
  </si>
  <si>
    <t>グラフ</t>
    <phoneticPr fontId="9"/>
  </si>
  <si>
    <t>グラフ「部門別総合効果（直接＋1次＋2次）」</t>
    <rPh sb="4" eb="7">
      <t>ブモンベツ</t>
    </rPh>
    <rPh sb="7" eb="9">
      <t>ソウゴウ</t>
    </rPh>
    <rPh sb="9" eb="11">
      <t>コウカ</t>
    </rPh>
    <rPh sb="12" eb="14">
      <t>チョクセツ</t>
    </rPh>
    <rPh sb="16" eb="17">
      <t>ジ</t>
    </rPh>
    <rPh sb="19" eb="20">
      <t>ジ</t>
    </rPh>
    <phoneticPr fontId="9"/>
  </si>
  <si>
    <t>G2</t>
  </si>
  <si>
    <t>グラフ「部門別間接波及効果（1･2次）のグラフ」</t>
    <rPh sb="4" eb="7">
      <t>ブモンベツ</t>
    </rPh>
    <rPh sb="7" eb="9">
      <t>カンセツ</t>
    </rPh>
    <rPh sb="9" eb="11">
      <t>ハキュウ</t>
    </rPh>
    <rPh sb="11" eb="13">
      <t>コウカ</t>
    </rPh>
    <rPh sb="17" eb="18">
      <t>ジ</t>
    </rPh>
    <phoneticPr fontId="9"/>
  </si>
  <si>
    <t>G3</t>
  </si>
  <si>
    <t>グラフ「部門別雇用創出効果のグラフ」</t>
    <rPh sb="4" eb="7">
      <t>ブモンベツ</t>
    </rPh>
    <rPh sb="7" eb="9">
      <t>コヨウ</t>
    </rPh>
    <rPh sb="9" eb="11">
      <t>ソウシュツ</t>
    </rPh>
    <rPh sb="11" eb="13">
      <t>コウカ</t>
    </rPh>
    <phoneticPr fontId="9"/>
  </si>
  <si>
    <t>G4</t>
  </si>
  <si>
    <t>間接効果による部門別雇用創出効果のグラフ</t>
    <rPh sb="0" eb="2">
      <t>カンセツ</t>
    </rPh>
    <rPh sb="2" eb="4">
      <t>コウカ</t>
    </rPh>
    <rPh sb="7" eb="10">
      <t>ブモンベツ</t>
    </rPh>
    <rPh sb="10" eb="12">
      <t>コヨウ</t>
    </rPh>
    <rPh sb="12" eb="14">
      <t>ソウシュツ</t>
    </rPh>
    <rPh sb="14" eb="16">
      <t>コウカ</t>
    </rPh>
    <phoneticPr fontId="9"/>
  </si>
  <si>
    <t>G5</t>
    <phoneticPr fontId="9"/>
  </si>
  <si>
    <t>グラフ「県税収入、市町村税収入推計」</t>
    <rPh sb="4" eb="5">
      <t>ケン</t>
    </rPh>
    <rPh sb="5" eb="6">
      <t>ゼイ</t>
    </rPh>
    <rPh sb="6" eb="8">
      <t>シュウニュウ</t>
    </rPh>
    <rPh sb="9" eb="12">
      <t>シチョウソン</t>
    </rPh>
    <rPh sb="12" eb="13">
      <t>ゼイ</t>
    </rPh>
    <rPh sb="13" eb="15">
      <t>シュウニュウ</t>
    </rPh>
    <rPh sb="15" eb="17">
      <t>スイケイ</t>
    </rPh>
    <phoneticPr fontId="9"/>
  </si>
  <si>
    <t>体系図</t>
    <rPh sb="0" eb="3">
      <t>タイケイズ</t>
    </rPh>
    <phoneticPr fontId="9"/>
  </si>
  <si>
    <t>経済波及効果体系図</t>
    <rPh sb="0" eb="2">
      <t>ケイザイ</t>
    </rPh>
    <rPh sb="2" eb="4">
      <t>ハキュウ</t>
    </rPh>
    <rPh sb="4" eb="6">
      <t>コウカ</t>
    </rPh>
    <rPh sb="6" eb="7">
      <t>カラダ</t>
    </rPh>
    <rPh sb="7" eb="8">
      <t>ケイ</t>
    </rPh>
    <rPh sb="8" eb="9">
      <t>ズ</t>
    </rPh>
    <phoneticPr fontId="9"/>
  </si>
  <si>
    <t>１次効果</t>
    <rPh sb="1" eb="2">
      <t>ジ</t>
    </rPh>
    <rPh sb="2" eb="4">
      <t>コウカ</t>
    </rPh>
    <phoneticPr fontId="9"/>
  </si>
  <si>
    <t>計算
プロセス</t>
    <rPh sb="0" eb="2">
      <t>ケイサン</t>
    </rPh>
    <phoneticPr fontId="9"/>
  </si>
  <si>
    <t>１次間接波及効果の計算</t>
    <rPh sb="1" eb="2">
      <t>ジ</t>
    </rPh>
    <rPh sb="2" eb="4">
      <t>カンセツ</t>
    </rPh>
    <rPh sb="4" eb="8">
      <t>ハキュウコウカ</t>
    </rPh>
    <rPh sb="9" eb="11">
      <t>ケイサン</t>
    </rPh>
    <phoneticPr fontId="9"/>
  </si>
  <si>
    <t>２次効果</t>
    <rPh sb="1" eb="2">
      <t>ジ</t>
    </rPh>
    <rPh sb="2" eb="4">
      <t>コウカ</t>
    </rPh>
    <phoneticPr fontId="9"/>
  </si>
  <si>
    <t>２次間接波及効果の計算</t>
    <rPh sb="1" eb="2">
      <t>ジ</t>
    </rPh>
    <rPh sb="2" eb="4">
      <t>カンセツ</t>
    </rPh>
    <rPh sb="4" eb="8">
      <t>ハキュウコウカ</t>
    </rPh>
    <rPh sb="9" eb="11">
      <t>ケイサン</t>
    </rPh>
    <phoneticPr fontId="9"/>
  </si>
  <si>
    <t>係数</t>
    <rPh sb="0" eb="2">
      <t>ケイスウ</t>
    </rPh>
    <phoneticPr fontId="9"/>
  </si>
  <si>
    <t>係数データ</t>
    <rPh sb="0" eb="2">
      <t>ケイスウ</t>
    </rPh>
    <phoneticPr fontId="9"/>
  </si>
  <si>
    <t>○均衡産出高モデルを使用した産業連関分析</t>
    <rPh sb="10" eb="12">
      <t>シヨウ</t>
    </rPh>
    <rPh sb="14" eb="16">
      <t>サンギョウ</t>
    </rPh>
    <rPh sb="16" eb="18">
      <t>レンカン</t>
    </rPh>
    <rPh sb="18" eb="20">
      <t>ブンセキ</t>
    </rPh>
    <phoneticPr fontId="9"/>
  </si>
  <si>
    <t>（移輸入を考慮）</t>
    <rPh sb="1" eb="2">
      <t>ワタル</t>
    </rPh>
    <rPh sb="2" eb="4">
      <t>ユニュウ</t>
    </rPh>
    <rPh sb="5" eb="7">
      <t>コウリョ</t>
    </rPh>
    <phoneticPr fontId="9"/>
  </si>
  <si>
    <t>部門名</t>
    <rPh sb="0" eb="2">
      <t>ブモン</t>
    </rPh>
    <rPh sb="2" eb="3">
      <t>メイ</t>
    </rPh>
    <phoneticPr fontId="9"/>
  </si>
  <si>
    <t>農業　　　　　</t>
  </si>
  <si>
    <t>繊維製品　</t>
  </si>
  <si>
    <t>パルプ・紙・木製品</t>
  </si>
  <si>
    <t>化学製品  　　　  　</t>
  </si>
  <si>
    <t>石油・石炭製品　　　</t>
  </si>
  <si>
    <t>窯業・土石製品　　</t>
  </si>
  <si>
    <t>鉄鋼　　　　　　　　</t>
  </si>
  <si>
    <t>非鉄金属　　　　　　</t>
  </si>
  <si>
    <t>金属製品　　　　　　</t>
  </si>
  <si>
    <t>電気機械　　　　　　</t>
  </si>
  <si>
    <t>輸送機械  　　　　　</t>
  </si>
  <si>
    <t>その他の製造工業製品</t>
  </si>
  <si>
    <t>建設　　　　　　　　</t>
  </si>
  <si>
    <t>商業　　　　　　　　</t>
  </si>
  <si>
    <t>金融・保険　　　　　</t>
  </si>
  <si>
    <t>不動産　　　　　　　</t>
  </si>
  <si>
    <t>公務　　　　　　　　</t>
  </si>
  <si>
    <t>教育・研究　　　　　</t>
  </si>
  <si>
    <t>対事業所サービス</t>
  </si>
  <si>
    <t>対個人サービス</t>
  </si>
  <si>
    <t>合計</t>
    <rPh sb="0" eb="2">
      <t>ゴウケイ</t>
    </rPh>
    <phoneticPr fontId="9"/>
  </si>
  <si>
    <t>直接投資額</t>
  </si>
  <si>
    <t>波及倍率</t>
    <rPh sb="0" eb="2">
      <t>ハキュウ</t>
    </rPh>
    <rPh sb="2" eb="4">
      <t>バイリツ</t>
    </rPh>
    <phoneticPr fontId="9"/>
  </si>
  <si>
    <t>直接
投資額</t>
    <rPh sb="0" eb="2">
      <t>チョクセツ</t>
    </rPh>
    <rPh sb="3" eb="5">
      <t>トウシ</t>
    </rPh>
    <rPh sb="5" eb="6">
      <t>ガク</t>
    </rPh>
    <phoneticPr fontId="9"/>
  </si>
  <si>
    <t>波及効果</t>
    <rPh sb="0" eb="2">
      <t>ハキュウ</t>
    </rPh>
    <rPh sb="2" eb="4">
      <t>コウカ</t>
    </rPh>
    <phoneticPr fontId="9"/>
  </si>
  <si>
    <t>直接効果＋1次効果</t>
    <rPh sb="0" eb="2">
      <t>チョクセツ</t>
    </rPh>
    <rPh sb="2" eb="4">
      <t>コウカ</t>
    </rPh>
    <rPh sb="6" eb="7">
      <t>ジ</t>
    </rPh>
    <rPh sb="7" eb="9">
      <t>コウカ</t>
    </rPh>
    <phoneticPr fontId="9"/>
  </si>
  <si>
    <t>総合効果</t>
    <rPh sb="0" eb="2">
      <t>ソウゴウ</t>
    </rPh>
    <rPh sb="2" eb="4">
      <t>コウカ</t>
    </rPh>
    <phoneticPr fontId="9"/>
  </si>
  <si>
    <t>（単位）</t>
    <rPh sb="1" eb="3">
      <t>タンイ</t>
    </rPh>
    <phoneticPr fontId="9"/>
  </si>
  <si>
    <t>億円</t>
    <rPh sb="0" eb="2">
      <t>オクエン</t>
    </rPh>
    <phoneticPr fontId="9"/>
  </si>
  <si>
    <t>倍</t>
    <rPh sb="0" eb="1">
      <t>バイ</t>
    </rPh>
    <phoneticPr fontId="9"/>
  </si>
  <si>
    <t>直接効果</t>
    <rPh sb="0" eb="2">
      <t>チョクセツ</t>
    </rPh>
    <rPh sb="2" eb="4">
      <t>コウカ</t>
    </rPh>
    <phoneticPr fontId="9"/>
  </si>
  <si>
    <t>1次間接波及効果</t>
    <rPh sb="1" eb="2">
      <t>ジ</t>
    </rPh>
    <rPh sb="2" eb="4">
      <t>カンセツ</t>
    </rPh>
    <rPh sb="4" eb="6">
      <t>ハキュウ</t>
    </rPh>
    <rPh sb="6" eb="8">
      <t>コウカ</t>
    </rPh>
    <phoneticPr fontId="9"/>
  </si>
  <si>
    <t>2次間接波及効果</t>
    <rPh sb="2" eb="4">
      <t>カンセツ</t>
    </rPh>
    <phoneticPr fontId="9"/>
  </si>
  <si>
    <t>雇用者所得（賃金・俸給）誘発額</t>
    <rPh sb="0" eb="3">
      <t>コヨウシャ</t>
    </rPh>
    <rPh sb="3" eb="5">
      <t>ショトク</t>
    </rPh>
    <rPh sb="6" eb="8">
      <t>チンギン</t>
    </rPh>
    <rPh sb="9" eb="11">
      <t>ホウキュウ</t>
    </rPh>
    <rPh sb="12" eb="14">
      <t>ユウハツ</t>
    </rPh>
    <rPh sb="14" eb="15">
      <t>ガク</t>
    </rPh>
    <phoneticPr fontId="9"/>
  </si>
  <si>
    <t>粗付加価値誘発額</t>
    <rPh sb="0" eb="1">
      <t>ソ</t>
    </rPh>
    <rPh sb="1" eb="3">
      <t>フカ</t>
    </rPh>
    <rPh sb="3" eb="5">
      <t>カチ</t>
    </rPh>
    <rPh sb="5" eb="7">
      <t>ユウハツ</t>
    </rPh>
    <rPh sb="7" eb="8">
      <t>ガク</t>
    </rPh>
    <phoneticPr fontId="9"/>
  </si>
  <si>
    <t>※数値は、単位未満を四捨五入しているため総数と内訳が一致しない場合があります。</t>
  </si>
  <si>
    <t>○雇用創出効果分析</t>
    <rPh sb="1" eb="3">
      <t>コヨウ</t>
    </rPh>
    <rPh sb="3" eb="5">
      <t>ソウシュツ</t>
    </rPh>
    <rPh sb="5" eb="7">
      <t>コウカ</t>
    </rPh>
    <rPh sb="7" eb="9">
      <t>ブンセキ</t>
    </rPh>
    <phoneticPr fontId="9"/>
  </si>
  <si>
    <t>（単位：億円）</t>
    <phoneticPr fontId="9"/>
  </si>
  <si>
    <t>雇用係数</t>
    <rPh sb="0" eb="2">
      <t>コヨウ</t>
    </rPh>
    <rPh sb="2" eb="4">
      <t>ケイスウ</t>
    </rPh>
    <phoneticPr fontId="9"/>
  </si>
  <si>
    <t>県税・市町税　推計</t>
    <rPh sb="0" eb="2">
      <t>ケンゼイ</t>
    </rPh>
    <rPh sb="3" eb="4">
      <t>シ</t>
    </rPh>
    <rPh sb="4" eb="5">
      <t>マチ</t>
    </rPh>
    <rPh sb="5" eb="6">
      <t>ゼイ</t>
    </rPh>
    <rPh sb="7" eb="9">
      <t>スイケイ</t>
    </rPh>
    <phoneticPr fontId="9"/>
  </si>
  <si>
    <t>項目</t>
    <rPh sb="0" eb="2">
      <t>コウモク</t>
    </rPh>
    <phoneticPr fontId="9"/>
  </si>
  <si>
    <t>数値</t>
    <rPh sb="0" eb="2">
      <t>スウチ</t>
    </rPh>
    <phoneticPr fontId="9"/>
  </si>
  <si>
    <t>単位</t>
    <rPh sb="0" eb="2">
      <t>タンイ</t>
    </rPh>
    <phoneticPr fontId="9"/>
  </si>
  <si>
    <t>①</t>
    <phoneticPr fontId="9"/>
  </si>
  <si>
    <t>生産誘発額合計</t>
    <rPh sb="0" eb="2">
      <t>セイサン</t>
    </rPh>
    <rPh sb="2" eb="5">
      <t>ユウハツガク</t>
    </rPh>
    <rPh sb="5" eb="7">
      <t>ゴウケイ</t>
    </rPh>
    <phoneticPr fontId="9"/>
  </si>
  <si>
    <t>②</t>
    <phoneticPr fontId="9"/>
  </si>
  <si>
    <t>営業余剰比率</t>
    <rPh sb="0" eb="2">
      <t>エイギョウ</t>
    </rPh>
    <rPh sb="2" eb="4">
      <t>ヨジョウ</t>
    </rPh>
    <rPh sb="4" eb="6">
      <t>ヒリツ</t>
    </rPh>
    <phoneticPr fontId="9"/>
  </si>
  <si>
    <t>③</t>
    <phoneticPr fontId="9"/>
  </si>
  <si>
    <t>営業余剰誘発額</t>
    <rPh sb="0" eb="2">
      <t>エイギョウ</t>
    </rPh>
    <rPh sb="2" eb="4">
      <t>ヨジョウ</t>
    </rPh>
    <rPh sb="4" eb="7">
      <t>ユウハツガク</t>
    </rPh>
    <phoneticPr fontId="9"/>
  </si>
  <si>
    <t>④</t>
    <phoneticPr fontId="9"/>
  </si>
  <si>
    <t>雇用者所得（賃金･俸給）誘発額</t>
    <rPh sb="0" eb="3">
      <t>コヨウシャ</t>
    </rPh>
    <rPh sb="3" eb="5">
      <t>ショトク</t>
    </rPh>
    <rPh sb="6" eb="8">
      <t>チンギン</t>
    </rPh>
    <rPh sb="9" eb="11">
      <t>ホウキュウ</t>
    </rPh>
    <rPh sb="12" eb="14">
      <t>ユウハツ</t>
    </rPh>
    <rPh sb="14" eb="15">
      <t>ガク</t>
    </rPh>
    <phoneticPr fontId="9"/>
  </si>
  <si>
    <t>⑤</t>
    <phoneticPr fontId="9"/>
  </si>
  <si>
    <t>税収係数(県税）</t>
    <rPh sb="0" eb="2">
      <t>ゼイシュウ</t>
    </rPh>
    <rPh sb="2" eb="4">
      <t>ケイスウ</t>
    </rPh>
    <rPh sb="5" eb="7">
      <t>ケンゼイ</t>
    </rPh>
    <phoneticPr fontId="9"/>
  </si>
  <si>
    <t>⑥</t>
    <phoneticPr fontId="9"/>
  </si>
  <si>
    <t>税収係数(市町税）</t>
    <rPh sb="0" eb="2">
      <t>ゼイシュウ</t>
    </rPh>
    <rPh sb="2" eb="4">
      <t>ケイスウ</t>
    </rPh>
    <rPh sb="5" eb="6">
      <t>シ</t>
    </rPh>
    <rPh sb="6" eb="7">
      <t>マチ</t>
    </rPh>
    <rPh sb="7" eb="8">
      <t>ゼイ</t>
    </rPh>
    <phoneticPr fontId="9"/>
  </si>
  <si>
    <t>推計結果</t>
    <rPh sb="0" eb="2">
      <t>スイケイ</t>
    </rPh>
    <rPh sb="2" eb="4">
      <t>ケッカ</t>
    </rPh>
    <phoneticPr fontId="9"/>
  </si>
  <si>
    <t>⑦</t>
    <phoneticPr fontId="9"/>
  </si>
  <si>
    <t>県税収入</t>
    <rPh sb="0" eb="2">
      <t>ケンゼイ</t>
    </rPh>
    <rPh sb="2" eb="4">
      <t>シュウニュウ</t>
    </rPh>
    <phoneticPr fontId="9"/>
  </si>
  <si>
    <t>[③営業余剰誘発額＋④雇用者所得(賃金・俸給)誘発額] × ⑤税収係数(県税)</t>
    <rPh sb="2" eb="4">
      <t>エイギョウ</t>
    </rPh>
    <rPh sb="4" eb="6">
      <t>ヨジョウ</t>
    </rPh>
    <rPh sb="6" eb="8">
      <t>ユウハツ</t>
    </rPh>
    <rPh sb="8" eb="9">
      <t>ガク</t>
    </rPh>
    <rPh sb="11" eb="14">
      <t>コヨウシャ</t>
    </rPh>
    <rPh sb="14" eb="16">
      <t>ショトク</t>
    </rPh>
    <rPh sb="17" eb="19">
      <t>チンギン</t>
    </rPh>
    <rPh sb="20" eb="22">
      <t>ホウキュウ</t>
    </rPh>
    <rPh sb="23" eb="25">
      <t>ユウハツ</t>
    </rPh>
    <rPh sb="25" eb="26">
      <t>ガク</t>
    </rPh>
    <rPh sb="31" eb="33">
      <t>ゼイシュウ</t>
    </rPh>
    <rPh sb="33" eb="35">
      <t>ケイスウ</t>
    </rPh>
    <rPh sb="36" eb="38">
      <t>ケンゼイ</t>
    </rPh>
    <phoneticPr fontId="9"/>
  </si>
  <si>
    <t>⑧</t>
    <phoneticPr fontId="9"/>
  </si>
  <si>
    <t>市町税収入</t>
    <rPh sb="0" eb="2">
      <t>シチョウ</t>
    </rPh>
    <rPh sb="2" eb="3">
      <t>ゼイ</t>
    </rPh>
    <rPh sb="3" eb="5">
      <t>シュウニュウ</t>
    </rPh>
    <phoneticPr fontId="9"/>
  </si>
  <si>
    <t>[③営業余剰誘発額＋④雇用者所得(賃金・俸給)誘発額] × ⑥税収係数(市町税)</t>
    <rPh sb="2" eb="4">
      <t>エイギョウ</t>
    </rPh>
    <rPh sb="4" eb="6">
      <t>ヨジョウ</t>
    </rPh>
    <rPh sb="6" eb="8">
      <t>ユウハツ</t>
    </rPh>
    <rPh sb="8" eb="9">
      <t>ガク</t>
    </rPh>
    <rPh sb="11" eb="14">
      <t>コヨウシャ</t>
    </rPh>
    <rPh sb="14" eb="16">
      <t>ショトク</t>
    </rPh>
    <rPh sb="17" eb="19">
      <t>チンギン</t>
    </rPh>
    <rPh sb="20" eb="22">
      <t>ホウキュウ</t>
    </rPh>
    <rPh sb="23" eb="25">
      <t>ユウハツ</t>
    </rPh>
    <rPh sb="25" eb="26">
      <t>ガク</t>
    </rPh>
    <rPh sb="31" eb="33">
      <t>ゼイシュウ</t>
    </rPh>
    <rPh sb="33" eb="35">
      <t>ケイスウ</t>
    </rPh>
    <rPh sb="36" eb="37">
      <t>シ</t>
    </rPh>
    <rPh sb="37" eb="38">
      <t>マチ</t>
    </rPh>
    <rPh sb="38" eb="39">
      <t>ゼイ</t>
    </rPh>
    <phoneticPr fontId="9"/>
  </si>
  <si>
    <t>（移輸入を考慮）</t>
    <rPh sb="1" eb="2">
      <t>イ</t>
    </rPh>
    <rPh sb="2" eb="4">
      <t>ユニュウ</t>
    </rPh>
    <rPh sb="5" eb="7">
      <t>コウリョ</t>
    </rPh>
    <phoneticPr fontId="9"/>
  </si>
  <si>
    <t>(単位：億円)</t>
    <rPh sb="1" eb="3">
      <t>タンイ</t>
    </rPh>
    <rPh sb="4" eb="6">
      <t>オクエン</t>
    </rPh>
    <phoneticPr fontId="9"/>
  </si>
  <si>
    <t>経済波及効果(総合効果)</t>
    <rPh sb="0" eb="2">
      <t>ケイザイ</t>
    </rPh>
    <rPh sb="2" eb="4">
      <t>ハキュウ</t>
    </rPh>
    <rPh sb="4" eb="6">
      <t>コウカ</t>
    </rPh>
    <rPh sb="7" eb="9">
      <t>ソウゴウ</t>
    </rPh>
    <rPh sb="9" eb="11">
      <t>コウカ</t>
    </rPh>
    <phoneticPr fontId="9"/>
  </si>
  <si>
    <t>★県外流出額</t>
    <rPh sb="1" eb="3">
      <t>ケンガイ</t>
    </rPh>
    <rPh sb="3" eb="5">
      <t>リュウシュツ</t>
    </rPh>
    <rPh sb="5" eb="6">
      <t>ガク</t>
    </rPh>
    <phoneticPr fontId="9"/>
  </si>
  <si>
    <t>粗付加価値誘発額</t>
    <rPh sb="0" eb="3">
      <t>ソフカ</t>
    </rPh>
    <rPh sb="3" eb="5">
      <t>カチ</t>
    </rPh>
    <rPh sb="5" eb="7">
      <t>ユウハツ</t>
    </rPh>
    <rPh sb="7" eb="8">
      <t>ガク</t>
    </rPh>
    <phoneticPr fontId="9"/>
  </si>
  <si>
    <t>生産誘発額</t>
  </si>
  <si>
    <t>雇用者所得</t>
    <rPh sb="0" eb="3">
      <t>コヨウシャ</t>
    </rPh>
    <rPh sb="3" eb="5">
      <t>ショトク</t>
    </rPh>
    <phoneticPr fontId="9"/>
  </si>
  <si>
    <t>(賃金･俸給)</t>
    <rPh sb="1" eb="3">
      <t>チンギン</t>
    </rPh>
    <rPh sb="4" eb="6">
      <t>ホウキュウ</t>
    </rPh>
    <phoneticPr fontId="9"/>
  </si>
  <si>
    <t>誘発額</t>
    <rPh sb="0" eb="3">
      <t>ユウハツガク</t>
    </rPh>
    <phoneticPr fontId="9"/>
  </si>
  <si>
    <t>直接効果</t>
  </si>
  <si>
    <t>1次間接波及効果</t>
    <rPh sb="2" eb="4">
      <t>カンセツ</t>
    </rPh>
    <phoneticPr fontId="9"/>
  </si>
  <si>
    <t>※数値は、単位未満を四捨五入しているため</t>
    <rPh sb="1" eb="3">
      <t>スウチ</t>
    </rPh>
    <rPh sb="5" eb="7">
      <t>タンイ</t>
    </rPh>
    <rPh sb="7" eb="9">
      <t>ミマン</t>
    </rPh>
    <rPh sb="10" eb="14">
      <t>シシャゴニュウ</t>
    </rPh>
    <phoneticPr fontId="9"/>
  </si>
  <si>
    <t>　合計と一致しない場合があります。</t>
    <rPh sb="1" eb="3">
      <t>ゴウケイ</t>
    </rPh>
    <rPh sb="4" eb="6">
      <t>イッチ</t>
    </rPh>
    <rPh sb="9" eb="11">
      <t>バアイ</t>
    </rPh>
    <phoneticPr fontId="9"/>
  </si>
  <si>
    <t>生産誘発額</t>
    <rPh sb="2" eb="5">
      <t>ユウハツガク</t>
    </rPh>
    <phoneticPr fontId="9"/>
  </si>
  <si>
    <t>粗付加価値
誘発額</t>
    <rPh sb="6" eb="9">
      <t>ユウハツガク</t>
    </rPh>
    <phoneticPr fontId="31"/>
  </si>
  <si>
    <t>★需要増加額</t>
    <phoneticPr fontId="9"/>
  </si>
  <si>
    <t>★投資額</t>
    <rPh sb="1" eb="4">
      <t>トウシガク</t>
    </rPh>
    <phoneticPr fontId="9"/>
  </si>
  <si>
    <t>　</t>
    <phoneticPr fontId="9"/>
  </si>
  <si>
    <t>★雇用者所得(賃金･俸給)誘発額</t>
    <rPh sb="1" eb="4">
      <t>コヨウシャ</t>
    </rPh>
    <rPh sb="4" eb="6">
      <t>ショトク</t>
    </rPh>
    <rPh sb="7" eb="9">
      <t>チンギン</t>
    </rPh>
    <rPh sb="10" eb="12">
      <t>ホウキュウ</t>
    </rPh>
    <rPh sb="13" eb="15">
      <t>ユウハツ</t>
    </rPh>
    <rPh sb="15" eb="16">
      <t>ガク</t>
    </rPh>
    <phoneticPr fontId="9"/>
  </si>
  <si>
    <t>★県内需用増加額</t>
    <rPh sb="1" eb="3">
      <t>ケンナイ</t>
    </rPh>
    <rPh sb="3" eb="5">
      <t>ジュヨウ</t>
    </rPh>
    <rPh sb="5" eb="7">
      <t>ゾウカ</t>
    </rPh>
    <rPh sb="7" eb="8">
      <t>ガク</t>
    </rPh>
    <phoneticPr fontId="9"/>
  </si>
  <si>
    <t>★生産誘発額</t>
    <rPh sb="1" eb="3">
      <t>セイサン</t>
    </rPh>
    <rPh sb="3" eb="5">
      <t>ユウハツ</t>
    </rPh>
    <rPh sb="5" eb="6">
      <t>ガク</t>
    </rPh>
    <phoneticPr fontId="9"/>
  </si>
  <si>
    <t>★雇用者所得(賃金･俸給)率</t>
    <rPh sb="1" eb="4">
      <t>コヨウシャ</t>
    </rPh>
    <rPh sb="4" eb="6">
      <t>ショトク</t>
    </rPh>
    <rPh sb="7" eb="9">
      <t>チンギン</t>
    </rPh>
    <rPh sb="10" eb="12">
      <t>ホウキュウ</t>
    </rPh>
    <rPh sb="13" eb="14">
      <t>リツ</t>
    </rPh>
    <phoneticPr fontId="9"/>
  </si>
  <si>
    <t>農林水産業</t>
  </si>
  <si>
    <t>×</t>
    <phoneticPr fontId="9"/>
  </si>
  <si>
    <t>＝</t>
    <phoneticPr fontId="9"/>
  </si>
  <si>
    <t>鉱  業</t>
  </si>
  <si>
    <t>製造業</t>
  </si>
  <si>
    <t>建  設</t>
  </si>
  <si>
    <t>電力・ガス・水道</t>
  </si>
  <si>
    <t>商業</t>
  </si>
  <si>
    <t>金融・保険</t>
  </si>
  <si>
    <t>＝</t>
    <phoneticPr fontId="9"/>
  </si>
  <si>
    <t>★雇用者所得誘発額</t>
    <rPh sb="1" eb="4">
      <t>コヨウシャ</t>
    </rPh>
    <rPh sb="4" eb="6">
      <t>ショトク</t>
    </rPh>
    <rPh sb="6" eb="8">
      <t>ユウハツ</t>
    </rPh>
    <rPh sb="8" eb="9">
      <t>ガク</t>
    </rPh>
    <phoneticPr fontId="9"/>
  </si>
  <si>
    <t>不動産</t>
  </si>
  <si>
    <t>運  輸</t>
  </si>
  <si>
    <t>通信・放送</t>
  </si>
  <si>
    <t>公　務</t>
  </si>
  <si>
    <t>サービス</t>
  </si>
  <si>
    <t>分類不明</t>
  </si>
  <si>
    <t>＝</t>
    <phoneticPr fontId="9"/>
  </si>
  <si>
    <t>＝</t>
    <phoneticPr fontId="9"/>
  </si>
  <si>
    <t>＝</t>
    <phoneticPr fontId="9"/>
  </si>
  <si>
    <t>＝</t>
    <phoneticPr fontId="9"/>
  </si>
  <si>
    <t>＝</t>
    <phoneticPr fontId="9"/>
  </si>
  <si>
    <t>×</t>
    <phoneticPr fontId="9"/>
  </si>
  <si>
    <t>＝</t>
    <phoneticPr fontId="9"/>
  </si>
  <si>
    <t>雇用創出効果(総合効果)</t>
    <rPh sb="0" eb="2">
      <t>コヨウ</t>
    </rPh>
    <rPh sb="2" eb="4">
      <t>ソウシュツ</t>
    </rPh>
    <rPh sb="4" eb="6">
      <t>コウカ</t>
    </rPh>
    <rPh sb="7" eb="9">
      <t>ソウゴウ</t>
    </rPh>
    <rPh sb="9" eb="11">
      <t>コウカ</t>
    </rPh>
    <phoneticPr fontId="9"/>
  </si>
  <si>
    <t>(単位：人）</t>
    <rPh sb="1" eb="3">
      <t>タンイ</t>
    </rPh>
    <rPh sb="4" eb="5">
      <t>ニン</t>
    </rPh>
    <phoneticPr fontId="9"/>
  </si>
  <si>
    <t>★雇用者所得</t>
    <phoneticPr fontId="9"/>
  </si>
  <si>
    <t>(賃金･俸給)誘発額</t>
    <rPh sb="7" eb="9">
      <t>ユウハツ</t>
    </rPh>
    <phoneticPr fontId="9"/>
  </si>
  <si>
    <t>★消費転換係数</t>
    <rPh sb="1" eb="3">
      <t>ショウヒ</t>
    </rPh>
    <rPh sb="3" eb="5">
      <t>テンカン</t>
    </rPh>
    <rPh sb="5" eb="7">
      <t>ケイスウ</t>
    </rPh>
    <phoneticPr fontId="9"/>
  </si>
  <si>
    <t>★消費額</t>
    <rPh sb="1" eb="4">
      <t>ショウヒガク</t>
    </rPh>
    <phoneticPr fontId="9"/>
  </si>
  <si>
    <t>★雇用者所得による</t>
    <rPh sb="1" eb="4">
      <t>コヨウシャ</t>
    </rPh>
    <rPh sb="4" eb="6">
      <t>ショトク</t>
    </rPh>
    <phoneticPr fontId="9"/>
  </si>
  <si>
    <t>需要増加額</t>
    <rPh sb="0" eb="2">
      <t>ジュヨウ</t>
    </rPh>
    <rPh sb="2" eb="5">
      <t>ゾウカガク</t>
    </rPh>
    <phoneticPr fontId="9"/>
  </si>
  <si>
    <t>★県内需要増加額</t>
    <rPh sb="1" eb="3">
      <t>ケンナイ</t>
    </rPh>
    <rPh sb="3" eb="5">
      <t>ジュヨウ</t>
    </rPh>
    <rPh sb="5" eb="8">
      <t>ゾウカガク</t>
    </rPh>
    <phoneticPr fontId="9"/>
  </si>
  <si>
    <t>直接投資による県内需要増加額</t>
    <rPh sb="0" eb="2">
      <t>チョクセツ</t>
    </rPh>
    <rPh sb="2" eb="4">
      <t>トウシ</t>
    </rPh>
    <rPh sb="7" eb="9">
      <t>ケンナイ</t>
    </rPh>
    <rPh sb="9" eb="11">
      <t>ジュヨウ</t>
    </rPh>
    <rPh sb="11" eb="13">
      <t>ゾウカ</t>
    </rPh>
    <rPh sb="13" eb="14">
      <t>ガク</t>
    </rPh>
    <phoneticPr fontId="9"/>
  </si>
  <si>
    <t>直接投資額</t>
    <rPh sb="0" eb="2">
      <t>チョクセツ</t>
    </rPh>
    <rPh sb="2" eb="5">
      <t>トウシガク</t>
    </rPh>
    <phoneticPr fontId="9"/>
  </si>
  <si>
    <t>コード</t>
    <phoneticPr fontId="9"/>
  </si>
  <si>
    <t>需要増加額</t>
    <rPh sb="0" eb="2">
      <t>ジュヨウゾウ</t>
    </rPh>
    <rPh sb="2" eb="5">
      <t>ゾウカガク</t>
    </rPh>
    <phoneticPr fontId="9"/>
  </si>
  <si>
    <t>需要増加額</t>
    <rPh sb="0" eb="2">
      <t>ジュヨウ</t>
    </rPh>
    <rPh sb="2" eb="4">
      <t>ゾウカ</t>
    </rPh>
    <rPh sb="4" eb="5">
      <t>ガク</t>
    </rPh>
    <phoneticPr fontId="9"/>
  </si>
  <si>
    <t>自給率</t>
    <rPh sb="0" eb="3">
      <t>ジキュウリツ</t>
    </rPh>
    <phoneticPr fontId="9"/>
  </si>
  <si>
    <t>県内需要増加額</t>
    <rPh sb="0" eb="2">
      <t>ケンナイ</t>
    </rPh>
    <phoneticPr fontId="9"/>
  </si>
  <si>
    <t>直接投資による粗付加価値誘発額</t>
    <rPh sb="0" eb="2">
      <t>チョクセツ</t>
    </rPh>
    <rPh sb="2" eb="4">
      <t>トウシ</t>
    </rPh>
    <rPh sb="7" eb="8">
      <t>ソ</t>
    </rPh>
    <rPh sb="8" eb="10">
      <t>フカ</t>
    </rPh>
    <rPh sb="10" eb="12">
      <t>カチ</t>
    </rPh>
    <rPh sb="12" eb="14">
      <t>ユウハツ</t>
    </rPh>
    <rPh sb="14" eb="15">
      <t>ガク</t>
    </rPh>
    <phoneticPr fontId="9"/>
  </si>
  <si>
    <t>逆行列係数表</t>
    <rPh sb="0" eb="3">
      <t>ギャクギョウレツ</t>
    </rPh>
    <rPh sb="3" eb="5">
      <t>ケイスウ</t>
    </rPh>
    <rPh sb="5" eb="6">
      <t>ヒョウ</t>
    </rPh>
    <phoneticPr fontId="9"/>
  </si>
  <si>
    <t>コード</t>
    <phoneticPr fontId="9"/>
  </si>
  <si>
    <t>生産誘発額
(1次効果）</t>
    <rPh sb="0" eb="2">
      <t>セイサン</t>
    </rPh>
    <rPh sb="2" eb="5">
      <t>ユウハツガク</t>
    </rPh>
    <rPh sb="8" eb="9">
      <t>ジ</t>
    </rPh>
    <rPh sb="9" eb="11">
      <t>コウカ</t>
    </rPh>
    <phoneticPr fontId="9"/>
  </si>
  <si>
    <t>雇用者所得
(賃金･俸給)
率</t>
    <rPh sb="0" eb="3">
      <t>コヨウシャ</t>
    </rPh>
    <rPh sb="3" eb="5">
      <t>ショトク</t>
    </rPh>
    <rPh sb="7" eb="9">
      <t>チンギン</t>
    </rPh>
    <rPh sb="10" eb="12">
      <t>ホウキュウ</t>
    </rPh>
    <rPh sb="14" eb="15">
      <t>リツ</t>
    </rPh>
    <phoneticPr fontId="9"/>
  </si>
  <si>
    <t>雇用者所得(賃金･俸給)誘発額</t>
    <rPh sb="6" eb="8">
      <t>チンギン</t>
    </rPh>
    <rPh sb="9" eb="11">
      <t>ホウキュウ</t>
    </rPh>
    <rPh sb="12" eb="15">
      <t>ユウハツガク</t>
    </rPh>
    <phoneticPr fontId="9"/>
  </si>
  <si>
    <t>粗付加価値率</t>
    <rPh sb="0" eb="3">
      <t>ソフカ</t>
    </rPh>
    <rPh sb="3" eb="5">
      <t>カチ</t>
    </rPh>
    <rPh sb="5" eb="6">
      <t>リツ</t>
    </rPh>
    <phoneticPr fontId="9"/>
  </si>
  <si>
    <t>粗付加価値誘発額</t>
    <rPh sb="7" eb="8">
      <t>ガク</t>
    </rPh>
    <phoneticPr fontId="9"/>
  </si>
  <si>
    <t>雇用者所得（賃金・俸給）による県内需要増加額</t>
    <rPh sb="0" eb="3">
      <t>コヨウシャ</t>
    </rPh>
    <rPh sb="3" eb="5">
      <t>ショトク</t>
    </rPh>
    <rPh sb="6" eb="8">
      <t>チンギン</t>
    </rPh>
    <rPh sb="9" eb="11">
      <t>ホウキュウ</t>
    </rPh>
    <rPh sb="15" eb="17">
      <t>ケンナイ</t>
    </rPh>
    <rPh sb="17" eb="19">
      <t>ジュヨウ</t>
    </rPh>
    <rPh sb="19" eb="22">
      <t>ゾウカガク</t>
    </rPh>
    <phoneticPr fontId="9"/>
  </si>
  <si>
    <t>雇用者所得（賃金・俸給）</t>
    <rPh sb="0" eb="3">
      <t>コヨウシャ</t>
    </rPh>
    <rPh sb="3" eb="5">
      <t>ショトク</t>
    </rPh>
    <rPh sb="6" eb="8">
      <t>チンギン</t>
    </rPh>
    <rPh sb="9" eb="11">
      <t>ホウキュウ</t>
    </rPh>
    <phoneticPr fontId="9"/>
  </si>
  <si>
    <t>コード</t>
    <phoneticPr fontId="9"/>
  </si>
  <si>
    <t>1次効果</t>
    <rPh sb="1" eb="2">
      <t>ジ</t>
    </rPh>
    <rPh sb="2" eb="4">
      <t>コウカ</t>
    </rPh>
    <phoneticPr fontId="9"/>
  </si>
  <si>
    <t>雇用者所得（賃金･俸給）合計額</t>
    <phoneticPr fontId="9"/>
  </si>
  <si>
    <t>消費転換
係数</t>
    <rPh sb="0" eb="2">
      <t>ショウヒ</t>
    </rPh>
    <rPh sb="2" eb="4">
      <t>テンカン</t>
    </rPh>
    <rPh sb="5" eb="7">
      <t>ケイスウ</t>
    </rPh>
    <phoneticPr fontId="9"/>
  </si>
  <si>
    <t>雇用者所得による
需要増加額</t>
    <phoneticPr fontId="9"/>
  </si>
  <si>
    <t>平均
消費性向</t>
    <phoneticPr fontId="9"/>
  </si>
  <si>
    <t>雇用者所得による
需要増加額</t>
    <phoneticPr fontId="9"/>
  </si>
  <si>
    <t>民間消費支出構成比</t>
    <rPh sb="0" eb="2">
      <t>ミンカン</t>
    </rPh>
    <rPh sb="2" eb="4">
      <t>ショウヒ</t>
    </rPh>
    <rPh sb="4" eb="6">
      <t>シシュツ</t>
    </rPh>
    <rPh sb="6" eb="9">
      <t>コウセイヒ</t>
    </rPh>
    <phoneticPr fontId="9"/>
  </si>
  <si>
    <t>雇用者所得による
需要増加額</t>
    <rPh sb="0" eb="3">
      <t>コヨウシャ</t>
    </rPh>
    <rPh sb="3" eb="5">
      <t>ショトク</t>
    </rPh>
    <rPh sb="9" eb="11">
      <t>ジュヨウ</t>
    </rPh>
    <rPh sb="11" eb="13">
      <t>ゾウカ</t>
    </rPh>
    <rPh sb="13" eb="14">
      <t>ガク</t>
    </rPh>
    <phoneticPr fontId="9"/>
  </si>
  <si>
    <t>県内需要増加額</t>
    <rPh sb="0" eb="2">
      <t>ケンナイ</t>
    </rPh>
    <rPh sb="2" eb="4">
      <t>ジュヨウ</t>
    </rPh>
    <rPh sb="4" eb="6">
      <t>ゾウカ</t>
    </rPh>
    <rPh sb="6" eb="7">
      <t>ガク</t>
    </rPh>
    <phoneticPr fontId="9"/>
  </si>
  <si>
    <t>雇用者所得（賃金・俸給）による粗付加価値誘発額</t>
    <rPh sb="0" eb="3">
      <t>コヨウシャ</t>
    </rPh>
    <rPh sb="3" eb="5">
      <t>ショトク</t>
    </rPh>
    <rPh sb="6" eb="8">
      <t>チンギン</t>
    </rPh>
    <rPh sb="9" eb="11">
      <t>ホウキュウ</t>
    </rPh>
    <rPh sb="15" eb="16">
      <t>ソ</t>
    </rPh>
    <rPh sb="16" eb="18">
      <t>フカ</t>
    </rPh>
    <rPh sb="18" eb="20">
      <t>カチ</t>
    </rPh>
    <rPh sb="20" eb="22">
      <t>ユウハツ</t>
    </rPh>
    <rPh sb="22" eb="23">
      <t>ガク</t>
    </rPh>
    <phoneticPr fontId="9"/>
  </si>
  <si>
    <t>生産誘発額
（２次効果）</t>
    <rPh sb="0" eb="2">
      <t>セイサン</t>
    </rPh>
    <rPh sb="2" eb="5">
      <t>ユウハツガク</t>
    </rPh>
    <rPh sb="8" eb="9">
      <t>ジ</t>
    </rPh>
    <rPh sb="9" eb="11">
      <t>コウカ</t>
    </rPh>
    <phoneticPr fontId="9"/>
  </si>
  <si>
    <t>雇用者所得
(賃金･俸給)率</t>
  </si>
  <si>
    <t>輸移入係数</t>
    <rPh sb="3" eb="5">
      <t>ケイスウ</t>
    </rPh>
    <phoneticPr fontId="9"/>
  </si>
  <si>
    <t>自給率（１－移輸入係数）</t>
    <rPh sb="6" eb="7">
      <t>イ</t>
    </rPh>
    <rPh sb="7" eb="9">
      <t>ユニュウ</t>
    </rPh>
    <rPh sb="9" eb="11">
      <t>ケイスウ</t>
    </rPh>
    <phoneticPr fontId="9"/>
  </si>
  <si>
    <t>雇用者所得（賃金･俸給)率</t>
    <rPh sb="0" eb="3">
      <t>コヨウシャ</t>
    </rPh>
    <rPh sb="3" eb="5">
      <t>ショトク</t>
    </rPh>
    <rPh sb="6" eb="8">
      <t>チンギン</t>
    </rPh>
    <rPh sb="9" eb="11">
      <t>ホウキュウ</t>
    </rPh>
    <rPh sb="12" eb="13">
      <t>リツ</t>
    </rPh>
    <phoneticPr fontId="9"/>
  </si>
  <si>
    <t>粗付加価値率</t>
  </si>
  <si>
    <t>税収係数（県税）</t>
    <rPh sb="0" eb="2">
      <t>ゼイシュウ</t>
    </rPh>
    <rPh sb="2" eb="4">
      <t>ケイスウ</t>
    </rPh>
    <rPh sb="5" eb="6">
      <t>ケン</t>
    </rPh>
    <rPh sb="6" eb="7">
      <t>ゼイ</t>
    </rPh>
    <phoneticPr fontId="9"/>
  </si>
  <si>
    <t>税収係数（市町税）</t>
    <rPh sb="0" eb="2">
      <t>ゼイシュウ</t>
    </rPh>
    <rPh sb="2" eb="4">
      <t>ケイスウ</t>
    </rPh>
    <rPh sb="5" eb="6">
      <t>シ</t>
    </rPh>
    <rPh sb="6" eb="7">
      <t>マチ</t>
    </rPh>
    <rPh sb="7" eb="8">
      <t>ゼイ</t>
    </rPh>
    <phoneticPr fontId="9"/>
  </si>
  <si>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</si>
  <si>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</si>
  <si>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</si>
  <si>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</si>
  <si>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</si>
  <si>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</si>
  <si>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</si>
  <si>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</si>
  <si>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</si>
  <si>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</si>
  <si>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</si>
  <si>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</si>
  <si>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</si>
  <si>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</si>
  <si>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</si>
  <si>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</si>
  <si>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</si>
  <si>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</si>
  <si>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</si>
  <si>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</si>
  <si>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</si>
  <si>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</si>
  <si>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</si>
  <si>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</si>
  <si>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</si>
  <si>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</si>
  <si>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</si>
  <si>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</si>
  <si>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</si>
  <si>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</si>
  <si>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</si>
  <si>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</si>
  <si>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</si>
  <si>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</si>
  <si>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</si>
  <si>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</si>
  <si>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</si>
  <si>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</si>
  <si>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</si>
  <si>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林業　　　　　</t>
  </si>
  <si>
    <t>プラスチック・ゴム</t>
  </si>
  <si>
    <t>電力・ガス・熱供給</t>
  </si>
  <si>
    <t>水道</t>
  </si>
  <si>
    <t>廃棄物処理</t>
  </si>
  <si>
    <t>鉱業</t>
  </si>
  <si>
    <t>はん用機械</t>
  </si>
  <si>
    <t>生産用機械</t>
  </si>
  <si>
    <t>業務用機械</t>
  </si>
  <si>
    <t>電子部品</t>
  </si>
  <si>
    <t>情報通信</t>
  </si>
  <si>
    <t>医療・福祉</t>
  </si>
  <si>
    <t>事務用品</t>
  </si>
  <si>
    <t>39部門表</t>
    <rPh sb="2" eb="4">
      <t>ブモン</t>
    </rPh>
    <rPh sb="4" eb="5">
      <t>ヒョウ</t>
    </rPh>
    <phoneticPr fontId="9"/>
  </si>
  <si>
    <t>39部門 係数</t>
    <rPh sb="5" eb="7">
      <t>ケイスウ</t>
    </rPh>
    <phoneticPr fontId="9"/>
  </si>
  <si>
    <t>Q</t>
  </si>
  <si>
    <t>R</t>
  </si>
  <si>
    <t>S</t>
  </si>
  <si>
    <t>T</t>
  </si>
  <si>
    <t>U</t>
  </si>
  <si>
    <t>V</t>
  </si>
  <si>
    <t>W</t>
  </si>
  <si>
    <t>X</t>
  </si>
  <si>
    <t>Y</t>
  </si>
  <si>
    <t>Z</t>
  </si>
  <si>
    <t>AA</t>
  </si>
  <si>
    <t>AB</t>
  </si>
  <si>
    <t>AC</t>
  </si>
  <si>
    <t>AD</t>
  </si>
  <si>
    <t>AE</t>
  </si>
  <si>
    <t>AF</t>
  </si>
  <si>
    <t>AG</t>
  </si>
  <si>
    <t>AH</t>
  </si>
  <si>
    <t>AI</t>
  </si>
  <si>
    <t>AJ</t>
  </si>
  <si>
    <t>AK</t>
  </si>
  <si>
    <t>AL</t>
  </si>
  <si>
    <t>AM</t>
  </si>
  <si>
    <t>AN</t>
  </si>
  <si>
    <t>AO</t>
  </si>
  <si>
    <t>AP</t>
  </si>
  <si>
    <t>全産業</t>
    <rPh sb="0" eb="3">
      <t>ゼンサンギョウ</t>
    </rPh>
    <phoneticPr fontId="4"/>
  </si>
  <si>
    <t>総合効果（ 直接効果 ＋ １次間接波及効果 ＋ ２次間接波及効果 ）</t>
    <rPh sb="0" eb="2">
      <t>ソウゴウ</t>
    </rPh>
    <rPh sb="2" eb="4">
      <t>コウカ</t>
    </rPh>
    <rPh sb="6" eb="8">
      <t>チョクセツ</t>
    </rPh>
    <rPh sb="8" eb="10">
      <t>コウカ</t>
    </rPh>
    <rPh sb="14" eb="15">
      <t>ジ</t>
    </rPh>
    <rPh sb="15" eb="17">
      <t>カンセツ</t>
    </rPh>
    <rPh sb="17" eb="19">
      <t>ハキュウ</t>
    </rPh>
    <rPh sb="19" eb="21">
      <t>コウカ</t>
    </rPh>
    <rPh sb="25" eb="26">
      <t>ジ</t>
    </rPh>
    <rPh sb="26" eb="28">
      <t>カンセツ</t>
    </rPh>
    <rPh sb="28" eb="30">
      <t>ハキュウ</t>
    </rPh>
    <rPh sb="30" eb="32">
      <t>コウカ</t>
    </rPh>
    <phoneticPr fontId="5"/>
  </si>
  <si>
    <t>①生産誘発額合計 × ②営業余剰比率</t>
    <rPh sb="1" eb="3">
      <t>セイサン</t>
    </rPh>
    <rPh sb="3" eb="5">
      <t>ユウハツ</t>
    </rPh>
    <rPh sb="5" eb="6">
      <t>ガク</t>
    </rPh>
    <rPh sb="6" eb="8">
      <t>ゴウケイ</t>
    </rPh>
    <rPh sb="12" eb="14">
      <t>エイギョウ</t>
    </rPh>
    <rPh sb="14" eb="16">
      <t>ヨジョウ</t>
    </rPh>
    <rPh sb="16" eb="18">
      <t>ヒリツ</t>
    </rPh>
    <phoneticPr fontId="5"/>
  </si>
  <si>
    <t>生産誘発額 × 雇用者所得（賃金・俸給）率</t>
    <rPh sb="0" eb="2">
      <t>セイサン</t>
    </rPh>
    <rPh sb="2" eb="4">
      <t>ユウハツ</t>
    </rPh>
    <rPh sb="4" eb="5">
      <t>ガク</t>
    </rPh>
    <rPh sb="8" eb="11">
      <t>コヨウシャ</t>
    </rPh>
    <rPh sb="11" eb="13">
      <t>ショトク</t>
    </rPh>
    <rPh sb="14" eb="16">
      <t>チンギン</t>
    </rPh>
    <rPh sb="17" eb="19">
      <t>ホウキュウ</t>
    </rPh>
    <rPh sb="20" eb="21">
      <t>リツ</t>
    </rPh>
    <phoneticPr fontId="5"/>
  </si>
  <si>
    <t>×</t>
  </si>
  <si>
    <t>＝</t>
  </si>
  <si>
    <t>三重県戦略企画部統計課（分析・情報班）</t>
    <rPh sb="0" eb="3">
      <t>ミエケン</t>
    </rPh>
    <rPh sb="3" eb="5">
      <t>センリャク</t>
    </rPh>
    <rPh sb="5" eb="7">
      <t>キカク</t>
    </rPh>
    <rPh sb="7" eb="8">
      <t>ブ</t>
    </rPh>
    <rPh sb="8" eb="10">
      <t>トウケイ</t>
    </rPh>
    <rPh sb="10" eb="11">
      <t>カ</t>
    </rPh>
    <rPh sb="12" eb="14">
      <t>ブンセキ</t>
    </rPh>
    <rPh sb="15" eb="17">
      <t>ジョウホウ</t>
    </rPh>
    <rPh sb="17" eb="18">
      <t>ハン</t>
    </rPh>
    <phoneticPr fontId="9"/>
  </si>
  <si>
    <t>農業</t>
  </si>
  <si>
    <t>林業</t>
  </si>
  <si>
    <t>漁業</t>
  </si>
  <si>
    <t>飲食料品</t>
  </si>
  <si>
    <t>繊維製品</t>
  </si>
  <si>
    <t>化学製品</t>
  </si>
  <si>
    <t>石油・石炭製品</t>
  </si>
  <si>
    <t>窯業・土石製品</t>
  </si>
  <si>
    <t>鉄鋼</t>
  </si>
  <si>
    <t>非鉄金属</t>
  </si>
  <si>
    <t>金属製品</t>
  </si>
  <si>
    <t>電気機械</t>
  </si>
  <si>
    <t>輸送機械</t>
  </si>
  <si>
    <t>建設</t>
  </si>
  <si>
    <t>運輸・郵便</t>
  </si>
  <si>
    <t>公務</t>
  </si>
  <si>
    <t>教育・研究</t>
  </si>
  <si>
    <t>（県民所得係数反映後の）消費転換係数</t>
    <rPh sb="1" eb="3">
      <t>ケンミン</t>
    </rPh>
    <rPh sb="3" eb="5">
      <t>ショトク</t>
    </rPh>
    <rPh sb="5" eb="7">
      <t>ケイスウ</t>
    </rPh>
    <rPh sb="7" eb="9">
      <t>ハンエイ</t>
    </rPh>
    <rPh sb="9" eb="10">
      <t>ノチ</t>
    </rPh>
    <rPh sb="12" eb="14">
      <t>ショウヒ</t>
    </rPh>
    <rPh sb="14" eb="16">
      <t>テンカン</t>
    </rPh>
    <rPh sb="16" eb="18">
      <t>ケイスウ</t>
    </rPh>
    <phoneticPr fontId="9"/>
  </si>
  <si>
    <r>
      <t>１．ワークシート1-1「入力」に県内需要増加額（購入者価格など）を入力すると、ワークシート1-2「結果」に経済波及効果が自動的に計算されます。
２．推計結果の全体はワークシート1「入力・結果」に、詳細は2「雇用」から9「体系図」までのワークシートに出力されます。
３．計算プロセスは、ワークシート10「１次効果」及び11「２次効果」に出力されます。
４．計算に使用した係数データの一覧は、ワークシート12「係数」にあります。</t>
    </r>
    <r>
      <rPr>
        <b/>
        <sz val="10"/>
        <color indexed="10"/>
        <rFont val="ＭＳ Ｐゴシック"/>
        <family val="3"/>
        <charset val="128"/>
      </rPr>
      <t xml:space="preserve">
</t>
    </r>
    <rPh sb="79" eb="81">
      <t>ゼンタイ</t>
    </rPh>
    <rPh sb="177" eb="179">
      <t>ケイサン</t>
    </rPh>
    <rPh sb="190" eb="192">
      <t>イチラン</t>
    </rPh>
    <rPh sb="203" eb="205">
      <t>ケイスウ</t>
    </rPh>
    <phoneticPr fontId="9"/>
  </si>
  <si>
    <t>入力</t>
    <rPh sb="0" eb="2">
      <t>ニュウリョク</t>
    </rPh>
    <phoneticPr fontId="9"/>
  </si>
  <si>
    <t>・県内需要増加額（購入者価格）の入力
・商業および運輸マージン率を乗じて生産者価格に変換</t>
    <rPh sb="1" eb="3">
      <t>ケンナイ</t>
    </rPh>
    <rPh sb="3" eb="5">
      <t>ジュヨウ</t>
    </rPh>
    <rPh sb="5" eb="8">
      <t>ゾウカガク</t>
    </rPh>
    <rPh sb="9" eb="12">
      <t>コウニュウシャ</t>
    </rPh>
    <rPh sb="12" eb="14">
      <t>カカク</t>
    </rPh>
    <rPh sb="16" eb="18">
      <t>ニュウリョク</t>
    </rPh>
    <rPh sb="20" eb="22">
      <t>ショウギョウ</t>
    </rPh>
    <rPh sb="25" eb="27">
      <t>ウンユ</t>
    </rPh>
    <rPh sb="31" eb="32">
      <t>リツ</t>
    </rPh>
    <rPh sb="33" eb="34">
      <t>ジョウ</t>
    </rPh>
    <rPh sb="36" eb="38">
      <t>セイサン</t>
    </rPh>
    <rPh sb="38" eb="39">
      <t>シャ</t>
    </rPh>
    <rPh sb="39" eb="41">
      <t>カカク</t>
    </rPh>
    <rPh sb="42" eb="44">
      <t>ヘンカン</t>
    </rPh>
    <phoneticPr fontId="9"/>
  </si>
  <si>
    <t>結果</t>
    <rPh sb="0" eb="2">
      <t>ケッカ</t>
    </rPh>
    <phoneticPr fontId="8"/>
  </si>
  <si>
    <t>・推計結果（全体）</t>
    <phoneticPr fontId="8"/>
  </si>
  <si>
    <t>マージン率</t>
    <rPh sb="4" eb="5">
      <t>リツ</t>
    </rPh>
    <phoneticPr fontId="8"/>
  </si>
  <si>
    <t>購入者価格を生産者価格に変換するためのマージン率</t>
    <rPh sb="0" eb="3">
      <t>コウニュウシャ</t>
    </rPh>
    <rPh sb="3" eb="5">
      <t>カカク</t>
    </rPh>
    <rPh sb="6" eb="9">
      <t>セイサンシャ</t>
    </rPh>
    <rPh sb="9" eb="11">
      <t>カカク</t>
    </rPh>
    <rPh sb="12" eb="14">
      <t>ヘンカン</t>
    </rPh>
    <rPh sb="23" eb="24">
      <t>リツ</t>
    </rPh>
    <phoneticPr fontId="9"/>
  </si>
  <si>
    <r>
      <t xml:space="preserve">手順１　県内需要増加額（購入者価格）を入力
</t>
    </r>
    <r>
      <rPr>
        <b/>
        <sz val="10"/>
        <color indexed="10"/>
        <rFont val="ＭＳ ゴシック"/>
        <family val="3"/>
        <charset val="128"/>
      </rPr>
      <t xml:space="preserve">
</t>
    </r>
    <r>
      <rPr>
        <b/>
        <sz val="9"/>
        <color theme="1"/>
        <rFont val="ＭＳ ゴシック"/>
        <family val="3"/>
        <charset val="128"/>
      </rPr>
      <t>※一般的な価格は購入者価格表示です。分析時にはこの購入者価格に含まれる各部門の商業・運輸マージンを適切に処理して生産者価格に変換する必要があります。</t>
    </r>
    <rPh sb="0" eb="2">
      <t>テジュン</t>
    </rPh>
    <rPh sb="4" eb="6">
      <t>ケンナイ</t>
    </rPh>
    <rPh sb="6" eb="8">
      <t>ジュヨウ</t>
    </rPh>
    <rPh sb="8" eb="10">
      <t>ゾウカ</t>
    </rPh>
    <rPh sb="10" eb="11">
      <t>ガク</t>
    </rPh>
    <rPh sb="12" eb="15">
      <t>コウニュウシャ</t>
    </rPh>
    <rPh sb="15" eb="17">
      <t>カカク</t>
    </rPh>
    <rPh sb="19" eb="21">
      <t>ニュウリョク</t>
    </rPh>
    <rPh sb="24" eb="27">
      <t>イッパンテキ</t>
    </rPh>
    <rPh sb="28" eb="30">
      <t>カカク</t>
    </rPh>
    <rPh sb="31" eb="34">
      <t>コウニュウシャ</t>
    </rPh>
    <rPh sb="34" eb="36">
      <t>カカク</t>
    </rPh>
    <rPh sb="36" eb="38">
      <t>ヒョウジ</t>
    </rPh>
    <rPh sb="41" eb="43">
      <t>ブンセキ</t>
    </rPh>
    <rPh sb="43" eb="44">
      <t>ジ</t>
    </rPh>
    <rPh sb="48" eb="51">
      <t>コウニュウシャ</t>
    </rPh>
    <rPh sb="51" eb="53">
      <t>カカク</t>
    </rPh>
    <rPh sb="54" eb="55">
      <t>フク</t>
    </rPh>
    <rPh sb="58" eb="59">
      <t>カク</t>
    </rPh>
    <rPh sb="59" eb="61">
      <t>ブモン</t>
    </rPh>
    <rPh sb="62" eb="64">
      <t>ショウギョウ</t>
    </rPh>
    <rPh sb="65" eb="67">
      <t>ウンユ</t>
    </rPh>
    <rPh sb="72" eb="74">
      <t>テキセツ</t>
    </rPh>
    <rPh sb="75" eb="77">
      <t>ショリ</t>
    </rPh>
    <rPh sb="79" eb="82">
      <t>セイサンシャ</t>
    </rPh>
    <rPh sb="82" eb="84">
      <t>カカク</t>
    </rPh>
    <rPh sb="85" eb="87">
      <t>ヘンカン</t>
    </rPh>
    <rPh sb="89" eb="91">
      <t>ヒツヨウ</t>
    </rPh>
    <phoneticPr fontId="9"/>
  </si>
  <si>
    <r>
      <t xml:space="preserve">【自動計算】
県内需要増加額（生産者価格に変換後）
</t>
    </r>
    <r>
      <rPr>
        <b/>
        <sz val="9"/>
        <color indexed="10"/>
        <rFont val="ＭＳ ゴシック"/>
        <family val="3"/>
        <charset val="128"/>
      </rPr>
      <t xml:space="preserve">
</t>
    </r>
    <r>
      <rPr>
        <b/>
        <sz val="9"/>
        <color theme="1"/>
        <rFont val="ＭＳ ゴシック"/>
        <family val="3"/>
        <charset val="128"/>
      </rPr>
      <t>※左記、各部門の購入者価格から商業・運輸マージンを除去し、それぞれ商業・運輸の各部門に付け替えるなどして生産者価格に変換したものです。</t>
    </r>
    <rPh sb="1" eb="3">
      <t>ジドウ</t>
    </rPh>
    <rPh sb="3" eb="5">
      <t>ケイサン</t>
    </rPh>
    <rPh sb="7" eb="9">
      <t>ケンナイ</t>
    </rPh>
    <rPh sb="9" eb="11">
      <t>ジュヨウ</t>
    </rPh>
    <rPh sb="11" eb="13">
      <t>ゾウカ</t>
    </rPh>
    <rPh sb="13" eb="14">
      <t>ガク</t>
    </rPh>
    <rPh sb="15" eb="18">
      <t>セイサンシャ</t>
    </rPh>
    <rPh sb="18" eb="20">
      <t>カカク</t>
    </rPh>
    <rPh sb="21" eb="24">
      <t>ヘンカンゴ</t>
    </rPh>
    <rPh sb="28" eb="30">
      <t>サキ</t>
    </rPh>
    <rPh sb="31" eb="34">
      <t>カクブモン</t>
    </rPh>
    <rPh sb="35" eb="38">
      <t>コウニュウシャ</t>
    </rPh>
    <rPh sb="38" eb="40">
      <t>カカク</t>
    </rPh>
    <rPh sb="42" eb="44">
      <t>ショウギョウ</t>
    </rPh>
    <rPh sb="45" eb="47">
      <t>ウンユ</t>
    </rPh>
    <rPh sb="52" eb="54">
      <t>ジョキョ</t>
    </rPh>
    <rPh sb="60" eb="62">
      <t>ショウギョウ</t>
    </rPh>
    <rPh sb="63" eb="65">
      <t>ウンユ</t>
    </rPh>
    <rPh sb="66" eb="69">
      <t>カクブモン</t>
    </rPh>
    <rPh sb="70" eb="71">
      <t>ツ</t>
    </rPh>
    <rPh sb="72" eb="73">
      <t>カ</t>
    </rPh>
    <rPh sb="79" eb="81">
      <t>セイサン</t>
    </rPh>
    <rPh sb="81" eb="82">
      <t>シャ</t>
    </rPh>
    <rPh sb="82" eb="84">
      <t>カカク</t>
    </rPh>
    <rPh sb="85" eb="87">
      <t>ヘンカン</t>
    </rPh>
    <phoneticPr fontId="9"/>
  </si>
  <si>
    <r>
      <t xml:space="preserve">手順２　調整値があれば該当欄の額に入力（通常は入力不要）
</t>
    </r>
    <r>
      <rPr>
        <b/>
        <sz val="10"/>
        <color indexed="10"/>
        <rFont val="ＭＳ ゴシック"/>
        <family val="3"/>
        <charset val="128"/>
      </rPr>
      <t xml:space="preserve">
</t>
    </r>
    <r>
      <rPr>
        <b/>
        <sz val="9"/>
        <color theme="1"/>
        <rFont val="ＭＳ ゴシック"/>
        <family val="3"/>
        <charset val="128"/>
      </rPr>
      <t>※自動計算後の生産者価格変換後の「県内需要増加額」について、既に手順１の段階で生産者価格が判明している場合など何か調整が必要な場合は該当する各部門の額に入力してください（通常は入力不要です）。</t>
    </r>
    <rPh sb="0" eb="2">
      <t>テジュン</t>
    </rPh>
    <rPh sb="4" eb="7">
      <t>チョウセイチ</t>
    </rPh>
    <rPh sb="11" eb="13">
      <t>ガイトウ</t>
    </rPh>
    <rPh sb="13" eb="14">
      <t>ラン</t>
    </rPh>
    <rPh sb="15" eb="16">
      <t>ガク</t>
    </rPh>
    <rPh sb="17" eb="19">
      <t>ニュウリョク</t>
    </rPh>
    <rPh sb="20" eb="22">
      <t>ツウジョウ</t>
    </rPh>
    <rPh sb="23" eb="25">
      <t>ニュウリョク</t>
    </rPh>
    <rPh sb="25" eb="27">
      <t>フヨウ</t>
    </rPh>
    <rPh sb="31" eb="33">
      <t>ジドウ</t>
    </rPh>
    <rPh sb="33" eb="35">
      <t>ケイサン</t>
    </rPh>
    <rPh sb="35" eb="36">
      <t>ゴ</t>
    </rPh>
    <rPh sb="37" eb="40">
      <t>セイサンシャ</t>
    </rPh>
    <rPh sb="40" eb="42">
      <t>カカク</t>
    </rPh>
    <rPh sb="42" eb="45">
      <t>ヘンカンゴ</t>
    </rPh>
    <rPh sb="47" eb="48">
      <t>ケン</t>
    </rPh>
    <rPh sb="48" eb="49">
      <t>ナイ</t>
    </rPh>
    <rPh sb="49" eb="51">
      <t>ジュヨウ</t>
    </rPh>
    <rPh sb="51" eb="53">
      <t>ゾウカ</t>
    </rPh>
    <rPh sb="53" eb="54">
      <t>ガク</t>
    </rPh>
    <rPh sb="60" eb="61">
      <t>スデ</t>
    </rPh>
    <rPh sb="62" eb="64">
      <t>テジュン</t>
    </rPh>
    <rPh sb="66" eb="68">
      <t>ダンカイ</t>
    </rPh>
    <rPh sb="69" eb="72">
      <t>セイサンシャ</t>
    </rPh>
    <rPh sb="72" eb="74">
      <t>カカク</t>
    </rPh>
    <rPh sb="75" eb="77">
      <t>ハンメイ</t>
    </rPh>
    <rPh sb="106" eb="108">
      <t>ニュウリョク</t>
    </rPh>
    <rPh sb="118" eb="120">
      <t>ニュウリョク</t>
    </rPh>
    <phoneticPr fontId="9"/>
  </si>
  <si>
    <t>コード</t>
    <phoneticPr fontId="9"/>
  </si>
  <si>
    <t>部 門 名</t>
    <rPh sb="0" eb="1">
      <t>ブ</t>
    </rPh>
    <rPh sb="2" eb="3">
      <t>モン</t>
    </rPh>
    <rPh sb="4" eb="5">
      <t>メイ</t>
    </rPh>
    <phoneticPr fontId="9"/>
  </si>
  <si>
    <t>直接投資額</t>
    <rPh sb="0" eb="2">
      <t>チョクセツ</t>
    </rPh>
    <rPh sb="2" eb="4">
      <t>トウシ</t>
    </rPh>
    <rPh sb="4" eb="5">
      <t>ガク</t>
    </rPh>
    <phoneticPr fontId="9"/>
  </si>
  <si>
    <t>商業マージン</t>
    <phoneticPr fontId="8"/>
  </si>
  <si>
    <t>運輸マージン</t>
    <rPh sb="0" eb="2">
      <t>ウンユ</t>
    </rPh>
    <phoneticPr fontId="9"/>
  </si>
  <si>
    <t>運輸マージン</t>
    <rPh sb="0" eb="2">
      <t>ウンユ</t>
    </rPh>
    <phoneticPr fontId="8"/>
  </si>
  <si>
    <t>直接投資額
（変換後）</t>
    <rPh sb="0" eb="2">
      <t>チョクセツ</t>
    </rPh>
    <rPh sb="2" eb="4">
      <t>トウシ</t>
    </rPh>
    <rPh sb="4" eb="5">
      <t>ガク</t>
    </rPh>
    <rPh sb="7" eb="10">
      <t>ヘンカンゴ</t>
    </rPh>
    <phoneticPr fontId="9"/>
  </si>
  <si>
    <t>40</t>
  </si>
  <si>
    <t>率</t>
    <rPh sb="0" eb="1">
      <t>リツ</t>
    </rPh>
    <phoneticPr fontId="9"/>
  </si>
  <si>
    <t>商業マージン</t>
    <rPh sb="0" eb="2">
      <t>ショウギョウ</t>
    </rPh>
    <phoneticPr fontId="9"/>
  </si>
  <si>
    <t>漁業　　　　</t>
    <rPh sb="0" eb="2">
      <t>ギョギョウ</t>
    </rPh>
    <phoneticPr fontId="4"/>
  </si>
  <si>
    <t>鉱業</t>
    <rPh sb="0" eb="2">
      <t>コウギョウ</t>
    </rPh>
    <phoneticPr fontId="5"/>
  </si>
  <si>
    <t>飲食料品　　　　　　　</t>
    <rPh sb="0" eb="2">
      <t>インショク</t>
    </rPh>
    <phoneticPr fontId="5"/>
  </si>
  <si>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</si>
  <si>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</si>
  <si>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</si>
  <si>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電子部品</t>
    <rPh sb="0" eb="2">
      <t>デンシ</t>
    </rPh>
    <rPh sb="2" eb="4">
      <t>ブヒン</t>
    </rPh>
    <phoneticPr fontId="5"/>
  </si>
  <si>
    <t>情報・通信機器</t>
    <rPh sb="0" eb="2">
      <t>ジョウホウ</t>
    </rPh>
    <rPh sb="3" eb="5">
      <t>ツウシン</t>
    </rPh>
    <rPh sb="5" eb="7">
      <t>キキ</t>
    </rPh>
    <phoneticPr fontId="5"/>
  </si>
  <si>
    <t>その他の製造工業製品</t>
    <phoneticPr fontId="8"/>
  </si>
  <si>
    <t>運輸・郵便　　　</t>
    <rPh sb="3" eb="5">
      <t>ユウビン</t>
    </rPh>
    <phoneticPr fontId="4"/>
  </si>
  <si>
    <t>情報通信</t>
    <rPh sb="0" eb="2">
      <t>ジョウホウ</t>
    </rPh>
    <rPh sb="2" eb="4">
      <t>ツウシン</t>
    </rPh>
    <phoneticPr fontId="5"/>
  </si>
  <si>
    <t>医療・福祉</t>
    <rPh sb="0" eb="2">
      <t>イリョウ</t>
    </rPh>
    <rPh sb="3" eb="5">
      <t>フクシ</t>
    </rPh>
    <phoneticPr fontId="5"/>
  </si>
  <si>
    <t>その他の非営利団体サービス</t>
    <rPh sb="4" eb="7">
      <t>ヒエイリ</t>
    </rPh>
    <rPh sb="7" eb="9">
      <t>ダンタイ</t>
    </rPh>
    <phoneticPr fontId="5"/>
  </si>
  <si>
    <t>対個人サービス</t>
    <rPh sb="0" eb="1">
      <t>タイ</t>
    </rPh>
    <rPh sb="1" eb="3">
      <t>コジン</t>
    </rPh>
    <phoneticPr fontId="4"/>
  </si>
  <si>
    <t>事務用品</t>
    <rPh sb="0" eb="2">
      <t>ジム</t>
    </rPh>
    <rPh sb="2" eb="4">
      <t>ヨウヒン</t>
    </rPh>
    <phoneticPr fontId="5"/>
  </si>
  <si>
    <t>分類不明</t>
    <rPh sb="0" eb="2">
      <t>ブンルイ</t>
    </rPh>
    <rPh sb="2" eb="4">
      <t>フメイ</t>
    </rPh>
    <phoneticPr fontId="5"/>
  </si>
  <si>
    <t>内生部門計　　</t>
  </si>
  <si>
    <t>県内需要増加額（生産者価格変換後）</t>
    <rPh sb="0" eb="2">
      <t>ケンナイ</t>
    </rPh>
    <rPh sb="2" eb="4">
      <t>ジュヨウ</t>
    </rPh>
    <rPh sb="4" eb="6">
      <t>ゾウカ</t>
    </rPh>
    <rPh sb="6" eb="7">
      <t>ガク</t>
    </rPh>
    <rPh sb="8" eb="11">
      <t>セイサンシャ</t>
    </rPh>
    <rPh sb="11" eb="13">
      <t>カカク</t>
    </rPh>
    <rPh sb="13" eb="16">
      <t>ヘンカンゴ</t>
    </rPh>
    <phoneticPr fontId="9"/>
  </si>
  <si>
    <t>(単位：億円)</t>
  </si>
  <si>
    <t>※単位未満を四捨五入しているため、合計と一致しない場合があります。</t>
    <rPh sb="1" eb="3">
      <t>タンイ</t>
    </rPh>
    <rPh sb="3" eb="5">
      <t>ミマン</t>
    </rPh>
    <rPh sb="6" eb="10">
      <t>シシャゴニュウ</t>
    </rPh>
    <phoneticPr fontId="9"/>
  </si>
  <si>
    <t>(単位：人）</t>
  </si>
  <si>
    <t>計</t>
    <rPh sb="0" eb="1">
      <t>ケイ</t>
    </rPh>
    <phoneticPr fontId="8"/>
  </si>
  <si>
    <t>経済波及効果(39部門)</t>
    <rPh sb="0" eb="2">
      <t>ケイザイ</t>
    </rPh>
    <rPh sb="2" eb="4">
      <t>ハキュウ</t>
    </rPh>
    <rPh sb="4" eb="6">
      <t>コウカ</t>
    </rPh>
    <phoneticPr fontId="9"/>
  </si>
  <si>
    <t>雇用創出効果(39部門）</t>
    <rPh sb="0" eb="2">
      <t>コヨウ</t>
    </rPh>
    <rPh sb="2" eb="4">
      <t>ソウシュツ</t>
    </rPh>
    <rPh sb="4" eb="6">
      <t>コウカ</t>
    </rPh>
    <phoneticPr fontId="9"/>
  </si>
  <si>
    <t>雇用創出効果(39部門）</t>
    <rPh sb="0" eb="2">
      <t>コヨウ</t>
    </rPh>
    <rPh sb="2" eb="4">
      <t>ソウシュツ</t>
    </rPh>
    <rPh sb="4" eb="6">
      <t>コウカ</t>
    </rPh>
    <rPh sb="9" eb="11">
      <t>ブモン</t>
    </rPh>
    <phoneticPr fontId="9"/>
  </si>
  <si>
    <t>経済波及効果(39部門)</t>
    <rPh sb="0" eb="2">
      <t>ケイザイ</t>
    </rPh>
    <rPh sb="2" eb="4">
      <t>ハキュウ</t>
    </rPh>
    <rPh sb="4" eb="6">
      <t>コウカ</t>
    </rPh>
    <rPh sb="9" eb="11">
      <t>ブモン</t>
    </rPh>
    <phoneticPr fontId="9"/>
  </si>
  <si>
    <t>1</t>
    <phoneticPr fontId="8"/>
  </si>
  <si>
    <t>効果内訳</t>
    <rPh sb="0" eb="2">
      <t>コウカ</t>
    </rPh>
    <rPh sb="2" eb="4">
      <t>ウチワケ</t>
    </rPh>
    <phoneticPr fontId="9"/>
  </si>
  <si>
    <t>経済波及効果の内訳</t>
    <rPh sb="0" eb="2">
      <t>ケイザイ</t>
    </rPh>
    <rPh sb="2" eb="6">
      <t>ハキュウコウカ</t>
    </rPh>
    <rPh sb="7" eb="9">
      <t>ウチワケ</t>
    </rPh>
    <phoneticPr fontId="9"/>
  </si>
  <si>
    <t>平成27年(2015年)三重県産業連関表（39部門）による産業連関分析シート</t>
    <rPh sb="12" eb="15">
      <t>ミエケン</t>
    </rPh>
    <rPh sb="15" eb="17">
      <t>サンギョウ</t>
    </rPh>
    <rPh sb="17" eb="19">
      <t>レンカン</t>
    </rPh>
    <rPh sb="19" eb="20">
      <t>ヒョウ</t>
    </rPh>
    <rPh sb="23" eb="25">
      <t>ブモン</t>
    </rPh>
    <rPh sb="29" eb="31">
      <t>サンギョウ</t>
    </rPh>
    <rPh sb="31" eb="33">
      <t>レンカン</t>
    </rPh>
    <rPh sb="33" eb="35">
      <t>ブンセキ</t>
    </rPh>
    <phoneticPr fontId="9"/>
  </si>
  <si>
    <t>平成27年(2015年)三重県産業連関表</t>
    <rPh sb="12" eb="15">
      <t>ミエケン</t>
    </rPh>
    <rPh sb="15" eb="20">
      <t>サンギョウレンカンヒョウ</t>
    </rPh>
    <phoneticPr fontId="9"/>
  </si>
  <si>
    <t>平成27年(2015年)三重県産業連関表　「営業余剰」÷「県内生産額」</t>
    <rPh sb="12" eb="15">
      <t>ミエケン</t>
    </rPh>
    <rPh sb="15" eb="20">
      <t>サンギョウレンカンヒョウ</t>
    </rPh>
    <rPh sb="22" eb="24">
      <t>エイギョウ</t>
    </rPh>
    <rPh sb="24" eb="26">
      <t>ヨジョウ</t>
    </rPh>
    <rPh sb="29" eb="31">
      <t>ケンナイ</t>
    </rPh>
    <rPh sb="31" eb="34">
      <t>セイサンガク</t>
    </rPh>
    <phoneticPr fontId="18"/>
  </si>
  <si>
    <t>表2-3　逆行列係数表[I-(I-M)A]-1型</t>
    <phoneticPr fontId="54"/>
  </si>
  <si>
    <t>表2-2　投入係数表</t>
    <phoneticPr fontId="54"/>
  </si>
  <si>
    <t>平成27年(2015年)
三重県産業連関表</t>
  </si>
  <si>
    <t>プラスチック・ゴム製品</t>
  </si>
  <si>
    <t>情報通信機器</t>
  </si>
  <si>
    <t>他に分類されない会員制団体</t>
  </si>
  <si>
    <t>平成30年度県歳入(一般会計）　県税　÷　平成27年(2015年)三重県県産業連関表
　　　　　　　　　　　　　　　　　　　　　　　　　　　「雇用者所得（賃金･俸給）」＋「営業余剰」</t>
    <rPh sb="6" eb="7">
      <t>ケン</t>
    </rPh>
    <rPh sb="7" eb="9">
      <t>サイニュウ</t>
    </rPh>
    <rPh sb="10" eb="12">
      <t>イッパン</t>
    </rPh>
    <rPh sb="12" eb="14">
      <t>カイケイ</t>
    </rPh>
    <rPh sb="16" eb="18">
      <t>ケンゼイ</t>
    </rPh>
    <rPh sb="33" eb="36">
      <t>ミエケン</t>
    </rPh>
    <rPh sb="36" eb="37">
      <t>ケン</t>
    </rPh>
    <rPh sb="37" eb="42">
      <t>サンギョウレンカンヒョウ</t>
    </rPh>
    <phoneticPr fontId="48"/>
  </si>
  <si>
    <t>平成30年度市町歳入（普通会計）　地方税（県総数）　÷　平成27年(2015）年三重県産業連関表
　　　　　　　　　　　　　　　　　　　　　　　　　　　　　　　　　　「雇用者所得（賃金･俸給）」＋「営業余剰」</t>
    <rPh sb="0" eb="2">
      <t>ヘイセイ</t>
    </rPh>
    <rPh sb="4" eb="6">
      <t>ネンド</t>
    </rPh>
    <rPh sb="6" eb="8">
      <t>シチョウ</t>
    </rPh>
    <rPh sb="8" eb="10">
      <t>サイニュウ</t>
    </rPh>
    <rPh sb="11" eb="13">
      <t>フツウ</t>
    </rPh>
    <rPh sb="13" eb="15">
      <t>カイケイ</t>
    </rPh>
    <rPh sb="17" eb="20">
      <t>チホウゼイ</t>
    </rPh>
    <rPh sb="21" eb="22">
      <t>ケン</t>
    </rPh>
    <rPh sb="22" eb="24">
      <t>ソウスウ</t>
    </rPh>
    <rPh sb="28" eb="30">
      <t>ヘイセイ</t>
    </rPh>
    <rPh sb="32" eb="33">
      <t>ネン</t>
    </rPh>
    <rPh sb="39" eb="40">
      <t>ネン</t>
    </rPh>
    <rPh sb="40" eb="42">
      <t>ミエ</t>
    </rPh>
    <rPh sb="42" eb="43">
      <t>ケン</t>
    </rPh>
    <rPh sb="43" eb="48">
      <t>サンギョウレンカンヒョウ</t>
    </rPh>
    <rPh sb="84" eb="87">
      <t>コヨウシャ</t>
    </rPh>
    <rPh sb="87" eb="89">
      <t>ショトク</t>
    </rPh>
    <rPh sb="90" eb="92">
      <t>チンギン</t>
    </rPh>
    <rPh sb="93" eb="95">
      <t>ホウキュウ</t>
    </rPh>
    <rPh sb="99" eb="101">
      <t>エイギョウ</t>
    </rPh>
    <rPh sb="101" eb="103">
      <t>ヨジョウ</t>
    </rPh>
    <phoneticPr fontId="48"/>
  </si>
  <si>
    <t>平成29年度県民経済計算より</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</si>
</sst>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6" formatCode="&quot;¥&quot;#,##0;[Red]&quot;¥&quot;\-#,##0"/>
    <numFmt numFmtId="176" formatCode="#,##0.0;&quot;△ &quot;#,##0.0"/>
    <numFmt numFmtId="177" formatCode="0.0;&quot;△ &quot;0.0"/>
    <numFmt numFmtId="178" formatCode="0.0_);[Red]\(0.0\)"/>
    <numFmt numFmtId="179" formatCode="0.000;&quot;△ &quot;0.000"/>
    <numFmt numFmtId="180" formatCode="#,##0.000;&quot;△ &quot;#,##0.000"/>
    <numFmt numFmtId="181" formatCode="#,##0.000_ "/>
    <numFmt numFmtId="182" formatCode="0.000_);[Red]\(0.000\)"/>
    <numFmt numFmtId="183" formatCode="#,##0;&quot;△ &quot;#,##0"/>
    <numFmt numFmtId="184" formatCode="0.0_ "/>
    <numFmt numFmtId="185" formatCode="#,##0.0_ "/>
    <numFmt numFmtId="186" formatCode="0.00000_ ;[Red]\-0.00000\ "/>
    <numFmt numFmtId="187" formatCode="#,##0_ ;[Red]\-#,##0\ "/>
    <numFmt numFmtId="188" formatCode="#,##0_ "/>
    <numFmt numFmtId="189" formatCode="#,##0.0_ ;[Red]\-#,##0.0\ "/>
    <numFmt numFmtId="190" formatCode="0.000000_ ;[Red]\-0.000000\ "/>
    <numFmt numFmtId="191" formatCode="#,##0.000000;&quot;△ &quot;#,##0.000000"/>
    <numFmt numFmtId="192" formatCode="0.000"/>
    <numFmt numFmtId="193" formatCode="0_ "/>
    <numFmt numFmtId="194" formatCode="#,##0.000000_ "/>
    <numFmt numFmtId="195" formatCode="0.000000_ "/>
    <numFmt numFmtId="196" formatCode="0.0"/>
    <numFmt numFmtId="197" formatCode="00"/>
  </numFmts>
  <fonts count="57">
    <font>
      <sz val="11"/>
      <color theme="1"/>
      <name val="ＭＳ Ｐゴシック"/>
      <family val="2"/>
      <charset val="128"/>
      <scheme val="minor"/>
    </font>
    <font>
      <sz val="11"/>
      <name val="ＭＳ Ｐゴシック"/>
      <family val="3"/>
      <charset val="128"/>
    </font>
    <font>
      <sz val="11"/>
      <name val="ＭＳ Ｐゴシック"/>
      <family val="3"/>
      <charset val="128"/>
    </font>
    <font>
      <sz val="11"/>
      <color theme="1"/>
      <name val="ＭＳ Ｐゴシック"/>
      <family val="2"/>
      <charset val="128"/>
      <scheme val="minor"/>
    </font>
    <font>
      <b/>
      <sz val="15"/>
      <color theme="3"/>
      <name val="ＭＳ Ｐゴシック"/>
      <family val="2"/>
      <charset val="128"/>
      <scheme val="minor"/>
    </font>
    <font>
      <b/>
      <sz val="11"/>
      <color theme="3"/>
      <name val="ＭＳ Ｐゴシック"/>
      <family val="2"/>
      <charset val="128"/>
      <scheme val="minor"/>
    </font>
    <font>
      <sz val="11"/>
      <name val="ＭＳ Ｐゴシック"/>
      <family val="3"/>
      <charset val="128"/>
    </font>
    <font>
      <b/>
      <sz val="14"/>
      <name val="ＭＳ Ｐゴシック"/>
      <family val="3"/>
      <charset val="128"/>
    </font>
    <font>
      <sz val="6"/>
      <name val="ＭＳ Ｐゴシック"/>
      <family val="2"/>
      <charset val="128"/>
      <scheme val="minor"/>
    </font>
    <font>
      <sz val="6"/>
      <name val="ＭＳ Ｐゴシック"/>
      <family val="3"/>
      <charset val="128"/>
    </font>
    <font>
      <b/>
      <sz val="11"/>
      <color indexed="10"/>
      <name val="ＭＳ Ｐゴシック"/>
      <family val="3"/>
      <charset val="128"/>
    </font>
    <font>
      <sz val="10"/>
      <name val="ＭＳ Ｐゴシック"/>
      <family val="3"/>
      <charset val="128"/>
    </font>
    <font>
      <b/>
      <sz val="10"/>
      <color indexed="10"/>
      <name val="ＭＳ Ｐゴシック"/>
      <family val="3"/>
      <charset val="128"/>
    </font>
    <font>
      <b/>
      <sz val="11"/>
      <name val="ＭＳ Ｐゴシック"/>
      <family val="3"/>
      <charset val="128"/>
    </font>
    <font>
      <b/>
      <sz val="12"/>
      <name val="ＭＳ Ｐゴシック"/>
      <family val="3"/>
      <charset val="128"/>
    </font>
    <font>
      <sz val="10"/>
      <name val="ＭＳ ゴシック"/>
      <family val="3"/>
      <charset val="128"/>
    </font>
    <font>
      <b/>
      <sz val="14"/>
      <name val="ＭＳ ゴシック"/>
      <family val="3"/>
      <charset val="128"/>
    </font>
    <font>
      <u/>
      <sz val="12"/>
      <name val="ＭＳ ゴシック"/>
      <family val="3"/>
      <charset val="128"/>
    </font>
    <font>
      <sz val="12"/>
      <name val="ＭＳ ゴシック"/>
      <family val="3"/>
      <charset val="128"/>
    </font>
    <font>
      <sz val="11"/>
      <color indexed="10"/>
      <name val="ＭＳ ゴシック"/>
      <family val="3"/>
      <charset val="128"/>
    </font>
    <font>
      <sz val="11"/>
      <name val="ＭＳ ゴシック"/>
      <family val="3"/>
      <charset val="128"/>
    </font>
    <font>
      <b/>
      <sz val="12"/>
      <color indexed="10"/>
      <name val="ＭＳ ゴシック"/>
      <family val="3"/>
      <charset val="128"/>
    </font>
    <font>
      <b/>
      <sz val="11"/>
      <name val="ＭＳ ゴシック"/>
      <family val="3"/>
      <charset val="128"/>
    </font>
    <font>
      <sz val="11"/>
      <color indexed="12"/>
      <name val="ＭＳ ゴシック"/>
      <family val="3"/>
      <charset val="128"/>
    </font>
    <font>
      <b/>
      <sz val="12"/>
      <name val="ＭＳ ゴシック"/>
      <family val="3"/>
      <charset val="128"/>
    </font>
    <font>
      <sz val="10"/>
      <color indexed="57"/>
      <name val="ＭＳ ゴシック"/>
      <family val="3"/>
      <charset val="128"/>
    </font>
    <font>
      <b/>
      <sz val="10"/>
      <name val="ＭＳ ゴシック"/>
      <family val="3"/>
      <charset val="128"/>
    </font>
    <font>
      <sz val="18"/>
      <name val="ＭＳ ゴシック"/>
      <family val="3"/>
      <charset val="128"/>
    </font>
    <font>
      <sz val="16"/>
      <name val="ＭＳ ゴシック"/>
      <family val="3"/>
      <charset val="128"/>
    </font>
    <font>
      <sz val="10"/>
      <color indexed="10"/>
      <name val="ＭＳ ゴシック"/>
      <family val="3"/>
      <charset val="128"/>
    </font>
    <font>
      <sz val="8"/>
      <name val="ＭＳ ゴシック"/>
      <family val="3"/>
      <charset val="128"/>
    </font>
    <font>
      <sz val="10"/>
      <name val="Fj丸ゴシック体-L"/>
      <family val="3"/>
      <charset val="128"/>
    </font>
    <font>
      <sz val="10"/>
      <color indexed="12"/>
      <name val="ＭＳ ゴシック"/>
      <family val="3"/>
      <charset val="128"/>
    </font>
    <font>
      <sz val="9"/>
      <name val="ＭＳ ゴシック"/>
      <family val="3"/>
      <charset val="128"/>
    </font>
    <font>
      <sz val="11"/>
      <color rgb="FF9C6500"/>
      <name val="ＭＳ Ｐゴシック"/>
      <family val="3"/>
      <charset val="128"/>
      <scheme val="minor"/>
    </font>
    <font>
      <sz val="11"/>
      <name val="明朝"/>
      <family val="1"/>
      <charset val="128"/>
    </font>
    <font>
      <sz val="11"/>
      <color theme="1"/>
      <name val="明朝"/>
      <family val="1"/>
      <charset val="128"/>
    </font>
    <font>
      <sz val="12"/>
      <color rgb="FFFF0000"/>
      <name val="明朝"/>
      <family val="1"/>
      <charset val="128"/>
    </font>
    <font>
      <sz val="12"/>
      <color rgb="FF0000FF"/>
      <name val="明朝"/>
      <family val="1"/>
      <charset val="128"/>
    </font>
    <font>
      <sz val="12"/>
      <color rgb="FF008000"/>
      <name val="明朝"/>
      <family val="1"/>
      <charset val="128"/>
    </font>
    <font>
      <sz val="9"/>
      <color theme="1"/>
      <name val="Times New Roman"/>
      <family val="1"/>
    </font>
    <font>
      <b/>
      <sz val="12"/>
      <color theme="0"/>
      <name val="ＭＳ Ｐゴシック"/>
      <family val="3"/>
      <charset val="128"/>
      <scheme val="minor"/>
    </font>
    <font>
      <sz val="11"/>
      <color theme="1"/>
      <name val="ＭＳ Ｐゴシック"/>
      <family val="3"/>
      <charset val="128"/>
      <scheme val="minor"/>
    </font>
    <font>
      <sz val="14"/>
      <name val="ＭＳ 明朝"/>
      <family val="1"/>
      <charset val="128"/>
    </font>
    <font>
      <sz val="10"/>
      <color theme="1"/>
      <name val="ＭＳ ゴシック"/>
      <family val="3"/>
      <charset val="128"/>
    </font>
    <font>
      <sz val="12"/>
      <color indexed="10"/>
      <name val="ＭＳ ゴシック"/>
      <family val="3"/>
      <charset val="128"/>
    </font>
    <font>
      <b/>
      <sz val="18"/>
      <name val="ＭＳ ゴシック"/>
      <family val="3"/>
      <charset val="128"/>
    </font>
    <font>
      <b/>
      <i/>
      <sz val="12"/>
      <name val="ＭＳ ゴシック"/>
      <family val="3"/>
      <charset val="128"/>
    </font>
    <font>
      <b/>
      <sz val="10"/>
      <color indexed="10"/>
      <name val="ＭＳ ゴシック"/>
      <family val="3"/>
      <charset val="128"/>
    </font>
    <font>
      <b/>
      <sz val="9"/>
      <color theme="1"/>
      <name val="ＭＳ ゴシック"/>
      <family val="3"/>
      <charset val="128"/>
    </font>
    <font>
      <b/>
      <sz val="9"/>
      <color indexed="10"/>
      <name val="ＭＳ ゴシック"/>
      <family val="3"/>
      <charset val="128"/>
    </font>
    <font>
      <sz val="9"/>
      <color theme="1"/>
      <name val="ＭＳ Ｐゴシック"/>
      <family val="3"/>
      <charset val="128"/>
      <scheme val="major"/>
    </font>
    <font>
      <sz val="9"/>
      <name val="ＭＳ Ｐゴシック"/>
      <family val="3"/>
      <charset val="128"/>
    </font>
    <font>
      <sz val="11"/>
      <color indexed="8"/>
      <name val="ＭＳ Ｐゴシック"/>
      <family val="3"/>
      <charset val="128"/>
    </font>
    <font>
      <sz val="6"/>
      <name val="ＭＳ Ｐゴシック"/>
      <family val="3"/>
      <charset val="128"/>
      <scheme val="minor"/>
    </font>
    <font>
      <sz val="9"/>
      <color theme="1"/>
      <name val="ＭＳ Ｐゴシック"/>
      <family val="3"/>
      <charset val="128"/>
    </font>
    <font>
      <sz val="10"/>
      <color theme="3" tint="0.39997558519241921"/>
      <name val="ＭＳ ゴシック"/>
      <family val="3"/>
      <charset val="128"/>
    </font>
  </fonts>
  <fills count="13">
    <fill>
      <patternFill patternType="none"/>
    </fill>
    <fill>
      <patternFill patternType="gray125"/>
    </fill>
    <fill>
      <patternFill patternType="solid">
        <fgColor rgb="FFA5A5A5"/>
      </patternFill>
    </fill>
    <fill>
      <patternFill patternType="solid">
        <fgColor indexed="22"/>
        <bgColor indexed="64"/>
      </patternFill>
    </fill>
    <fill>
      <patternFill patternType="solid">
        <fgColor indexed="43"/>
        <bgColor indexed="64"/>
      </patternFill>
    </fill>
    <fill>
      <patternFill patternType="solid">
        <fgColor rgb="FFCCFFCC"/>
        <bgColor indexed="64"/>
      </patternFill>
    </fill>
    <fill>
      <patternFill patternType="solid">
        <fgColor rgb="FF66FFFF"/>
        <bgColor indexed="64"/>
      </patternFill>
    </fill>
    <fill>
      <patternFill patternType="solid">
        <fgColor rgb="FFFF9900"/>
        <bgColor indexed="64"/>
      </patternFill>
    </fill>
    <fill>
      <patternFill patternType="solid">
        <fgColor rgb="FF0000FF"/>
        <bgColor indexed="64"/>
      </patternFill>
    </fill>
    <fill>
      <patternFill patternType="solid">
        <fgColor rgb="FF008000"/>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s>
  <borders count="120">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10"/>
      </left>
      <right/>
      <top style="double">
        <color indexed="10"/>
      </top>
      <bottom style="double">
        <color indexed="10"/>
      </bottom>
      <diagonal/>
    </border>
    <border>
      <left/>
      <right/>
      <top style="double">
        <color indexed="10"/>
      </top>
      <bottom style="double">
        <color indexed="10"/>
      </bottom>
      <diagonal/>
    </border>
    <border>
      <left/>
      <right style="double">
        <color indexed="10"/>
      </right>
      <top style="double">
        <color indexed="10"/>
      </top>
      <bottom style="double">
        <color indexed="1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diagonal style="thin">
        <color indexed="64"/>
      </diagonal>
    </border>
    <border>
      <left/>
      <right style="medium">
        <color indexed="64"/>
      </right>
      <top style="thin">
        <color indexed="64"/>
      </top>
      <bottom style="thin">
        <color indexed="64"/>
      </bottom>
      <diagonal/>
    </border>
    <border diagonalDown="1">
      <left style="medium">
        <color indexed="64"/>
      </left>
      <right style="thin">
        <color indexed="64"/>
      </right>
      <top/>
      <bottom style="thin">
        <color indexed="64"/>
      </bottom>
      <diagonal style="thin">
        <color indexed="64"/>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top style="thin">
        <color indexed="64"/>
      </top>
      <bottom style="medium">
        <color indexed="64"/>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style="double">
        <color indexed="64"/>
      </left>
      <right style="double">
        <color indexed="64"/>
      </right>
      <top style="double">
        <color indexed="64"/>
      </top>
      <bottom style="double">
        <color indexed="64"/>
      </bottom>
      <diagonal/>
    </border>
    <border>
      <left style="thin">
        <color indexed="10"/>
      </left>
      <right style="thin">
        <color indexed="10"/>
      </right>
      <top style="thin">
        <color indexed="10"/>
      </top>
      <bottom style="thin">
        <color indexed="10"/>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hair">
        <color indexed="64"/>
      </top>
      <bottom style="medium">
        <color indexed="64"/>
      </bottom>
      <diagonal/>
    </border>
    <border>
      <left/>
      <right style="thin">
        <color indexed="64"/>
      </right>
      <top style="medium">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style="dotted">
        <color indexed="64"/>
      </left>
      <right style="dotted">
        <color indexed="64"/>
      </right>
      <top style="medium">
        <color indexed="64"/>
      </top>
      <bottom style="dotted">
        <color indexed="64"/>
      </bottom>
      <diagonal/>
    </border>
    <border>
      <left/>
      <right style="medium">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top style="medium">
        <color indexed="64"/>
      </top>
      <bottom style="dotted">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s>
  <cellStyleXfs count="73">
    <xf numFmtId="0" fontId="0" fillId="0" borderId="0">
      <alignment vertical="center"/>
    </xf>
    <xf numFmtId="0" fontId="6" fillId="0" borderId="0"/>
    <xf numFmtId="38" fontId="6" fillId="0" borderId="0" applyFont="0" applyFill="0" applyBorder="0" applyAlignment="0" applyProtection="0"/>
    <xf numFmtId="0" fontId="6" fillId="0" borderId="0">
      <alignment vertical="center"/>
    </xf>
    <xf numFmtId="0" fontId="6" fillId="0" borderId="0"/>
    <xf numFmtId="0" fontId="11" fillId="0" borderId="0"/>
    <xf numFmtId="0" fontId="6" fillId="0" borderId="0">
      <alignment vertical="center"/>
    </xf>
    <xf numFmtId="0" fontId="34" fillId="5" borderId="0" applyNumberFormat="0" applyFont="0" applyBorder="0" applyAlignment="0" applyProtection="0">
      <alignment vertical="center"/>
    </xf>
    <xf numFmtId="0" fontId="35" fillId="6" borderId="0" applyNumberFormat="0" applyFont="0" applyBorder="0" applyAlignment="0" applyProtection="0"/>
    <xf numFmtId="0" fontId="35" fillId="7" borderId="0" applyNumberFormat="0" applyFont="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xf numFmtId="3" fontId="38" fillId="8" borderId="0" applyNumberFormat="0" applyFill="0" applyBorder="0" applyAlignment="0" applyProtection="0">
      <alignment vertical="center"/>
    </xf>
    <xf numFmtId="3" fontId="39" fillId="9" borderId="0" applyNumberFormat="0" applyFill="0" applyBorder="0" applyAlignment="0" applyProtection="0"/>
    <xf numFmtId="0" fontId="40" fillId="0" borderId="0" applyFill="0" applyBorder="0" applyAlignment="0">
      <alignment vertical="center"/>
    </xf>
    <xf numFmtId="0" fontId="41" fillId="2" borderId="1" applyNumberFormat="0" applyAlignment="0" applyProtection="0">
      <alignment vertical="center"/>
    </xf>
    <xf numFmtId="9" fontId="6" fillId="0" borderId="0" applyFont="0" applyFill="0" applyBorder="0" applyAlignment="0" applyProtection="0"/>
    <xf numFmtId="9" fontId="6"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42" fillId="0" borderId="0" applyFont="0" applyFill="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6" fillId="0" borderId="0" applyFont="0" applyFill="0" applyBorder="0" applyAlignment="0" applyProtection="0">
      <alignment vertical="center"/>
    </xf>
    <xf numFmtId="6" fontId="6" fillId="0" borderId="0" applyFont="0" applyFill="0" applyBorder="0" applyAlignment="0" applyProtection="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42" fillId="0" borderId="0">
      <alignment vertical="center"/>
    </xf>
    <xf numFmtId="0" fontId="3" fillId="0" borderId="0">
      <alignment vertical="center"/>
    </xf>
    <xf numFmtId="0" fontId="42" fillId="0" borderId="0">
      <alignment vertical="center"/>
    </xf>
    <xf numFmtId="0" fontId="35" fillId="0" borderId="0" applyNumberFormat="0" applyFont="0" applyBorder="0" applyAlignment="0" applyProtection="0"/>
    <xf numFmtId="0" fontId="6" fillId="0" borderId="0"/>
    <xf numFmtId="0" fontId="6" fillId="0" borderId="0"/>
    <xf numFmtId="0" fontId="42"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6" fillId="0" borderId="0">
      <alignment vertical="center"/>
    </xf>
    <xf numFmtId="0" fontId="43" fillId="0" borderId="0"/>
    <xf numFmtId="0" fontId="42" fillId="0" borderId="0">
      <alignment vertical="center"/>
    </xf>
    <xf numFmtId="0" fontId="11" fillId="0" borderId="0"/>
    <xf numFmtId="0" fontId="6" fillId="0" borderId="0">
      <alignment vertical="center"/>
    </xf>
    <xf numFmtId="0" fontId="3" fillId="0" borderId="0">
      <alignment vertical="center"/>
    </xf>
    <xf numFmtId="0" fontId="3" fillId="0" borderId="0">
      <alignment vertical="center"/>
    </xf>
    <xf numFmtId="0" fontId="42" fillId="0" borderId="0">
      <alignment vertical="center"/>
    </xf>
    <xf numFmtId="0" fontId="42" fillId="0" borderId="0">
      <alignment vertical="center"/>
    </xf>
    <xf numFmtId="0" fontId="6" fillId="0" borderId="0">
      <alignment wrapText="1"/>
    </xf>
    <xf numFmtId="0" fontId="3" fillId="0" borderId="0">
      <alignment vertical="center"/>
    </xf>
    <xf numFmtId="38" fontId="3" fillId="0" borderId="0" applyFont="0" applyFill="0" applyBorder="0" applyAlignment="0" applyProtection="0">
      <alignment vertical="center"/>
    </xf>
    <xf numFmtId="0" fontId="2" fillId="0" borderId="0"/>
    <xf numFmtId="38" fontId="2" fillId="0" borderId="0" applyFont="0" applyFill="0" applyBorder="0" applyAlignment="0" applyProtection="0"/>
    <xf numFmtId="0" fontId="2" fillId="0" borderId="0">
      <alignment vertical="center"/>
    </xf>
    <xf numFmtId="0" fontId="2" fillId="0" borderId="0"/>
    <xf numFmtId="38" fontId="2" fillId="0" borderId="0" applyFont="0" applyFill="0" applyBorder="0" applyAlignment="0" applyProtection="0">
      <alignment vertical="center"/>
    </xf>
    <xf numFmtId="0" fontId="1" fillId="0" borderId="0"/>
    <xf numFmtId="9" fontId="11" fillId="0" borderId="0" applyFont="0" applyFill="0" applyBorder="0" applyAlignment="0" applyProtection="0">
      <alignment vertical="center"/>
    </xf>
    <xf numFmtId="0" fontId="1" fillId="0" borderId="0">
      <alignment vertical="center"/>
    </xf>
    <xf numFmtId="0" fontId="1" fillId="0" borderId="0"/>
  </cellStyleXfs>
  <cellXfs count="701">
    <xf numFmtId="0" fontId="0" fillId="0" borderId="0" xfId="0">
      <alignment vertical="center"/>
    </xf>
    <xf numFmtId="0" fontId="7" fillId="0" borderId="0" xfId="1" applyFont="1"/>
    <xf numFmtId="0" fontId="6" fillId="0" borderId="0" xfId="1" applyFont="1"/>
    <xf numFmtId="0" fontId="10" fillId="0" borderId="0" xfId="1" applyFont="1"/>
    <xf numFmtId="0" fontId="13" fillId="0" borderId="0" xfId="1" applyFont="1"/>
    <xf numFmtId="0" fontId="14" fillId="0" borderId="0" xfId="1" applyFont="1"/>
    <xf numFmtId="0" fontId="13" fillId="3" borderId="2" xfId="1" applyFont="1" applyFill="1" applyBorder="1" applyAlignment="1">
      <alignment horizontal="center" vertical="center"/>
    </xf>
    <xf numFmtId="0" fontId="13" fillId="3" borderId="3" xfId="1" applyFont="1" applyFill="1" applyBorder="1" applyAlignment="1">
      <alignment horizontal="center" vertical="center"/>
    </xf>
    <xf numFmtId="0" fontId="13" fillId="3" borderId="4" xfId="1" applyFont="1" applyFill="1" applyBorder="1" applyAlignment="1">
      <alignment horizontal="center" vertical="center"/>
    </xf>
    <xf numFmtId="0" fontId="13" fillId="3" borderId="5" xfId="1" applyFont="1" applyFill="1" applyBorder="1" applyAlignment="1">
      <alignment horizontal="center" vertical="center"/>
    </xf>
    <xf numFmtId="0" fontId="11" fillId="0" borderId="10" xfId="1" applyFont="1" applyBorder="1" applyAlignment="1">
      <alignment horizontal="center" vertical="center" wrapText="1"/>
    </xf>
    <xf numFmtId="0" fontId="11" fillId="0" borderId="11" xfId="1" applyFont="1" applyBorder="1" applyAlignment="1">
      <alignment horizontal="left" vertical="center" wrapText="1" indent="1"/>
    </xf>
    <xf numFmtId="0" fontId="11" fillId="0" borderId="8" xfId="1" applyFont="1" applyBorder="1" applyAlignment="1">
      <alignment horizontal="left" vertical="center" indent="1"/>
    </xf>
    <xf numFmtId="0" fontId="11" fillId="0" borderId="9" xfId="1" applyFont="1" applyBorder="1" applyAlignment="1">
      <alignment horizontal="left" vertical="center" indent="1"/>
    </xf>
    <xf numFmtId="0" fontId="11" fillId="0" borderId="12" xfId="1" applyFont="1" applyBorder="1" applyAlignment="1">
      <alignment horizontal="center" vertical="center"/>
    </xf>
    <xf numFmtId="0" fontId="11" fillId="0" borderId="13" xfId="1" applyFont="1" applyBorder="1" applyAlignment="1">
      <alignment horizontal="left" vertical="center" indent="1"/>
    </xf>
    <xf numFmtId="0" fontId="11" fillId="0" borderId="15" xfId="1" applyFont="1" applyBorder="1" applyAlignment="1">
      <alignment horizontal="left" vertical="center" indent="1"/>
    </xf>
    <xf numFmtId="0" fontId="11" fillId="0" borderId="17" xfId="1" applyFont="1" applyBorder="1" applyAlignment="1">
      <alignment horizontal="left" vertical="center" indent="1"/>
    </xf>
    <xf numFmtId="0" fontId="11" fillId="0" borderId="19" xfId="1" applyFont="1" applyBorder="1" applyAlignment="1">
      <alignment horizontal="left" vertical="center" indent="1"/>
    </xf>
    <xf numFmtId="0" fontId="11" fillId="0" borderId="20" xfId="1" applyFont="1" applyBorder="1" applyAlignment="1">
      <alignment horizontal="center" vertical="center"/>
    </xf>
    <xf numFmtId="0" fontId="11" fillId="0" borderId="21" xfId="1" applyFont="1" applyBorder="1" applyAlignment="1">
      <alignment horizontal="left" vertical="center" indent="1"/>
    </xf>
    <xf numFmtId="0" fontId="15" fillId="0" borderId="0" xfId="1" applyFont="1" applyFill="1" applyAlignment="1">
      <alignment vertical="center"/>
    </xf>
    <xf numFmtId="0" fontId="16" fillId="0" borderId="0" xfId="1" applyFont="1" applyFill="1" applyAlignment="1">
      <alignment vertical="center"/>
    </xf>
    <xf numFmtId="0" fontId="17" fillId="0" borderId="0" xfId="1" applyFont="1" applyFill="1" applyAlignment="1">
      <alignment vertical="center"/>
    </xf>
    <xf numFmtId="0" fontId="18" fillId="0" borderId="0" xfId="1" applyFont="1" applyFill="1" applyAlignment="1">
      <alignment vertical="center"/>
    </xf>
    <xf numFmtId="0" fontId="19" fillId="0" borderId="0" xfId="1" applyFont="1" applyFill="1" applyBorder="1" applyAlignment="1">
      <alignment horizontal="center" vertical="center"/>
    </xf>
    <xf numFmtId="0" fontId="20" fillId="0" borderId="0" xfId="1" applyFont="1" applyFill="1" applyAlignment="1">
      <alignment vertical="center"/>
    </xf>
    <xf numFmtId="0" fontId="21" fillId="0" borderId="0" xfId="1" applyFont="1" applyFill="1" applyAlignment="1">
      <alignment vertical="center"/>
    </xf>
    <xf numFmtId="0" fontId="15" fillId="3" borderId="30" xfId="1" applyFont="1" applyFill="1" applyBorder="1" applyAlignment="1">
      <alignment horizontal="center" vertical="center"/>
    </xf>
    <xf numFmtId="0" fontId="15" fillId="3" borderId="32" xfId="1" applyFont="1" applyFill="1" applyBorder="1" applyAlignment="1">
      <alignment horizontal="center" vertical="center"/>
    </xf>
    <xf numFmtId="0" fontId="20" fillId="3" borderId="20" xfId="1" applyFont="1" applyFill="1" applyBorder="1" applyAlignment="1">
      <alignment horizontal="center" vertical="center"/>
    </xf>
    <xf numFmtId="0" fontId="20" fillId="3" borderId="18" xfId="1" applyFont="1" applyFill="1" applyBorder="1" applyAlignment="1">
      <alignment horizontal="center" vertical="center" wrapText="1"/>
    </xf>
    <xf numFmtId="0" fontId="20" fillId="3" borderId="19" xfId="1" applyFont="1" applyFill="1" applyBorder="1" applyAlignment="1">
      <alignment horizontal="center" vertical="center" wrapText="1"/>
    </xf>
    <xf numFmtId="0" fontId="20" fillId="0" borderId="22" xfId="1" applyFont="1" applyFill="1" applyBorder="1" applyAlignment="1">
      <alignment horizontal="center" vertical="center"/>
    </xf>
    <xf numFmtId="176" fontId="20" fillId="4" borderId="26" xfId="1" applyNumberFormat="1" applyFont="1" applyFill="1" applyBorder="1" applyAlignment="1">
      <alignment vertical="center"/>
    </xf>
    <xf numFmtId="0" fontId="22" fillId="0" borderId="0" xfId="1" applyFont="1" applyFill="1" applyAlignment="1">
      <alignment vertical="center"/>
    </xf>
    <xf numFmtId="0" fontId="20" fillId="0" borderId="0" xfId="1" applyFont="1" applyFill="1" applyBorder="1" applyAlignment="1">
      <alignment vertical="center"/>
    </xf>
    <xf numFmtId="177" fontId="20" fillId="0" borderId="0" xfId="1" applyNumberFormat="1" applyFont="1" applyFill="1" applyBorder="1" applyAlignment="1">
      <alignment vertical="center"/>
    </xf>
    <xf numFmtId="178" fontId="20" fillId="0" borderId="0" xfId="1" applyNumberFormat="1" applyFont="1" applyFill="1" applyBorder="1" applyAlignment="1">
      <alignment vertical="center"/>
    </xf>
    <xf numFmtId="0" fontId="23" fillId="0" borderId="0" xfId="1" applyFont="1" applyFill="1" applyBorder="1" applyAlignment="1">
      <alignment vertical="center"/>
    </xf>
    <xf numFmtId="0" fontId="24" fillId="0" borderId="0" xfId="1" applyFont="1" applyFill="1" applyBorder="1" applyAlignment="1">
      <alignment vertical="center"/>
    </xf>
    <xf numFmtId="179" fontId="25" fillId="0" borderId="0" xfId="1" applyNumberFormat="1" applyFont="1" applyFill="1" applyBorder="1" applyAlignment="1">
      <alignment horizontal="center" vertical="center"/>
    </xf>
    <xf numFmtId="0" fontId="22" fillId="0" borderId="0" xfId="1" applyFont="1" applyFill="1" applyBorder="1" applyAlignment="1">
      <alignment vertical="center"/>
    </xf>
    <xf numFmtId="0" fontId="20" fillId="0" borderId="0" xfId="1" applyFont="1" applyFill="1" applyBorder="1" applyAlignment="1">
      <alignment horizontal="right" vertical="center"/>
    </xf>
    <xf numFmtId="0" fontId="20" fillId="3" borderId="2" xfId="1" applyFont="1" applyFill="1" applyBorder="1" applyAlignment="1">
      <alignment vertical="center"/>
    </xf>
    <xf numFmtId="0" fontId="20" fillId="3" borderId="34" xfId="1" applyFont="1" applyFill="1" applyBorder="1" applyAlignment="1">
      <alignment horizontal="center" vertical="center" wrapText="1"/>
    </xf>
    <xf numFmtId="177" fontId="20" fillId="3" borderId="34" xfId="1" applyNumberFormat="1" applyFont="1" applyFill="1" applyBorder="1" applyAlignment="1">
      <alignment horizontal="center" vertical="center" wrapText="1"/>
    </xf>
    <xf numFmtId="0" fontId="20" fillId="3" borderId="5" xfId="1" applyFont="1" applyFill="1" applyBorder="1" applyAlignment="1">
      <alignment horizontal="center" vertical="center" wrapText="1"/>
    </xf>
    <xf numFmtId="0" fontId="20" fillId="0" borderId="6" xfId="1" applyFont="1" applyFill="1" applyBorder="1" applyAlignment="1">
      <alignment vertical="center"/>
    </xf>
    <xf numFmtId="176" fontId="20" fillId="0" borderId="8" xfId="1" applyNumberFormat="1" applyFont="1" applyFill="1" applyBorder="1" applyAlignment="1">
      <alignment vertical="center"/>
    </xf>
    <xf numFmtId="180" fontId="20" fillId="0" borderId="9" xfId="1" applyNumberFormat="1" applyFont="1" applyFill="1" applyBorder="1" applyAlignment="1">
      <alignment vertical="center"/>
    </xf>
    <xf numFmtId="0" fontId="15" fillId="0" borderId="0" xfId="1" applyFont="1" applyFill="1" applyBorder="1" applyAlignment="1">
      <alignment vertical="center"/>
    </xf>
    <xf numFmtId="179" fontId="15" fillId="0" borderId="0" xfId="1" applyNumberFormat="1" applyFont="1" applyFill="1" applyBorder="1" applyAlignment="1">
      <alignment horizontal="left" vertical="center"/>
    </xf>
    <xf numFmtId="0" fontId="20" fillId="0" borderId="10" xfId="1" applyFont="1" applyFill="1" applyBorder="1" applyAlignment="1">
      <alignment vertical="center"/>
    </xf>
    <xf numFmtId="176" fontId="20" fillId="0" borderId="14" xfId="1" applyNumberFormat="1" applyFont="1" applyFill="1" applyBorder="1" applyAlignment="1">
      <alignment vertical="center"/>
    </xf>
    <xf numFmtId="180" fontId="20" fillId="0" borderId="15" xfId="1" applyNumberFormat="1" applyFont="1" applyFill="1" applyBorder="1" applyAlignment="1">
      <alignment vertical="center"/>
    </xf>
    <xf numFmtId="179" fontId="20" fillId="0" borderId="0" xfId="1" applyNumberFormat="1" applyFont="1" applyFill="1" applyAlignment="1">
      <alignment vertical="center"/>
    </xf>
    <xf numFmtId="176" fontId="20" fillId="0" borderId="0" xfId="1" applyNumberFormat="1" applyFont="1" applyFill="1" applyBorder="1" applyAlignment="1">
      <alignment vertical="center"/>
    </xf>
    <xf numFmtId="179" fontId="15" fillId="0" borderId="0" xfId="1" applyNumberFormat="1" applyFont="1" applyFill="1" applyBorder="1" applyAlignment="1">
      <alignment vertical="center"/>
    </xf>
    <xf numFmtId="0" fontId="20" fillId="0" borderId="43" xfId="1" applyFont="1" applyFill="1" applyBorder="1" applyAlignment="1">
      <alignment vertical="center"/>
    </xf>
    <xf numFmtId="177" fontId="20" fillId="0" borderId="33" xfId="1" applyNumberFormat="1" applyFont="1" applyFill="1" applyBorder="1" applyAlignment="1">
      <alignment horizontal="right" vertical="center"/>
    </xf>
    <xf numFmtId="178" fontId="20" fillId="0" borderId="33" xfId="1" applyNumberFormat="1" applyFont="1" applyFill="1" applyBorder="1" applyAlignment="1">
      <alignment horizontal="right" vertical="center"/>
    </xf>
    <xf numFmtId="181" fontId="20" fillId="0" borderId="26" xfId="1" applyNumberFormat="1" applyFont="1" applyFill="1" applyBorder="1" applyAlignment="1">
      <alignment horizontal="right" vertical="center"/>
    </xf>
    <xf numFmtId="0" fontId="20" fillId="0" borderId="0" xfId="1" applyFont="1" applyFill="1" applyAlignment="1">
      <alignment horizontal="right" vertical="top"/>
    </xf>
    <xf numFmtId="182" fontId="20" fillId="0" borderId="0" xfId="1" applyNumberFormat="1" applyFont="1" applyFill="1" applyAlignment="1">
      <alignment vertical="top"/>
    </xf>
    <xf numFmtId="0" fontId="20" fillId="0" borderId="0" xfId="1" applyFont="1" applyFill="1" applyAlignment="1">
      <alignment horizontal="right" vertical="center"/>
    </xf>
    <xf numFmtId="181" fontId="15" fillId="0" borderId="0" xfId="1" applyNumberFormat="1" applyFont="1" applyFill="1" applyBorder="1" applyAlignment="1">
      <alignment vertical="center"/>
    </xf>
    <xf numFmtId="0" fontId="24" fillId="0" borderId="0" xfId="1" applyFont="1" applyFill="1" applyAlignment="1">
      <alignment vertical="center"/>
    </xf>
    <xf numFmtId="0" fontId="15" fillId="0" borderId="0" xfId="1" applyFont="1" applyFill="1" applyAlignment="1">
      <alignment horizontal="right" vertical="center"/>
    </xf>
    <xf numFmtId="179" fontId="15" fillId="0" borderId="0" xfId="1" applyNumberFormat="1" applyFont="1" applyFill="1" applyAlignment="1">
      <alignment vertical="center"/>
    </xf>
    <xf numFmtId="0" fontId="20" fillId="0" borderId="10" xfId="1" applyFont="1" applyFill="1" applyBorder="1" applyAlignment="1">
      <alignment horizontal="center" vertical="center"/>
    </xf>
    <xf numFmtId="176" fontId="20" fillId="0" borderId="15" xfId="1" applyNumberFormat="1" applyFont="1" applyFill="1" applyBorder="1" applyAlignment="1">
      <alignment vertical="center"/>
    </xf>
    <xf numFmtId="0" fontId="20" fillId="0" borderId="12" xfId="1" applyFont="1" applyFill="1" applyBorder="1" applyAlignment="1">
      <alignment horizontal="center" vertical="center"/>
    </xf>
    <xf numFmtId="176" fontId="20" fillId="0" borderId="16" xfId="1" applyNumberFormat="1" applyFont="1" applyFill="1" applyBorder="1" applyAlignment="1">
      <alignment vertical="center"/>
    </xf>
    <xf numFmtId="176" fontId="20" fillId="0" borderId="17" xfId="1" applyNumberFormat="1" applyFont="1" applyFill="1" applyBorder="1" applyAlignment="1">
      <alignment vertical="center"/>
    </xf>
    <xf numFmtId="176" fontId="20" fillId="0" borderId="46" xfId="1" applyNumberFormat="1" applyFont="1" applyFill="1" applyBorder="1" applyAlignment="1">
      <alignment vertical="center"/>
    </xf>
    <xf numFmtId="176" fontId="20" fillId="0" borderId="47" xfId="1" applyNumberFormat="1" applyFont="1" applyFill="1" applyBorder="1" applyAlignment="1">
      <alignment vertical="center"/>
    </xf>
    <xf numFmtId="178" fontId="20" fillId="0" borderId="0" xfId="1" applyNumberFormat="1" applyFont="1" applyFill="1" applyAlignment="1">
      <alignment vertical="center"/>
    </xf>
    <xf numFmtId="0" fontId="20" fillId="3" borderId="20" xfId="1" applyFont="1" applyFill="1" applyBorder="1" applyAlignment="1">
      <alignment horizontal="center" vertical="center" wrapText="1"/>
    </xf>
    <xf numFmtId="178" fontId="20" fillId="3" borderId="19" xfId="1" applyNumberFormat="1" applyFont="1" applyFill="1" applyBorder="1" applyAlignment="1">
      <alignment horizontal="center" vertical="center" wrapText="1"/>
    </xf>
    <xf numFmtId="183" fontId="20" fillId="0" borderId="0" xfId="1" applyNumberFormat="1" applyFont="1" applyFill="1" applyAlignment="1">
      <alignment vertical="center"/>
    </xf>
    <xf numFmtId="183" fontId="15" fillId="0" borderId="0" xfId="1" applyNumberFormat="1" applyFont="1" applyFill="1" applyAlignment="1">
      <alignment vertical="center"/>
    </xf>
    <xf numFmtId="183" fontId="15" fillId="0" borderId="0" xfId="1" applyNumberFormat="1" applyFont="1" applyFill="1" applyBorder="1" applyAlignment="1">
      <alignment vertical="center" wrapText="1"/>
    </xf>
    <xf numFmtId="0" fontId="20" fillId="3" borderId="19" xfId="1" applyFont="1" applyFill="1" applyBorder="1" applyAlignment="1">
      <alignment vertical="center"/>
    </xf>
    <xf numFmtId="0" fontId="18" fillId="0" borderId="10" xfId="1" applyFont="1" applyFill="1" applyBorder="1" applyAlignment="1">
      <alignment horizontal="center" vertical="center"/>
    </xf>
    <xf numFmtId="178" fontId="18" fillId="0" borderId="14" xfId="1" applyNumberFormat="1" applyFont="1" applyFill="1" applyBorder="1" applyAlignment="1">
      <alignment vertical="center"/>
    </xf>
    <xf numFmtId="178" fontId="18" fillId="0" borderId="49" xfId="1" applyNumberFormat="1" applyFont="1" applyFill="1" applyBorder="1" applyAlignment="1">
      <alignment vertical="center"/>
    </xf>
    <xf numFmtId="184" fontId="18" fillId="0" borderId="49" xfId="1" applyNumberFormat="1" applyFont="1" applyFill="1" applyBorder="1" applyAlignment="1">
      <alignment vertical="center"/>
    </xf>
    <xf numFmtId="184" fontId="18" fillId="0" borderId="14" xfId="1" applyNumberFormat="1" applyFont="1" applyFill="1" applyBorder="1" applyAlignment="1">
      <alignment vertical="center"/>
    </xf>
    <xf numFmtId="185" fontId="18" fillId="0" borderId="17" xfId="1" applyNumberFormat="1" applyFont="1" applyFill="1" applyBorder="1" applyAlignment="1">
      <alignment vertical="center"/>
    </xf>
    <xf numFmtId="0" fontId="18" fillId="0" borderId="12" xfId="1" applyFont="1" applyFill="1" applyBorder="1" applyAlignment="1">
      <alignment horizontal="center" vertical="center"/>
    </xf>
    <xf numFmtId="178" fontId="18" fillId="0" borderId="16" xfId="1" applyNumberFormat="1" applyFont="1" applyFill="1" applyBorder="1" applyAlignment="1">
      <alignment vertical="center"/>
    </xf>
    <xf numFmtId="178" fontId="18" fillId="0" borderId="50" xfId="1" applyNumberFormat="1" applyFont="1" applyFill="1" applyBorder="1" applyAlignment="1">
      <alignment vertical="center"/>
    </xf>
    <xf numFmtId="184" fontId="18" fillId="0" borderId="50" xfId="1" applyNumberFormat="1" applyFont="1" applyFill="1" applyBorder="1" applyAlignment="1">
      <alignment vertical="center"/>
    </xf>
    <xf numFmtId="184" fontId="18" fillId="0" borderId="16" xfId="1" applyNumberFormat="1" applyFont="1" applyFill="1" applyBorder="1" applyAlignment="1">
      <alignment vertical="center"/>
    </xf>
    <xf numFmtId="0" fontId="18" fillId="0" borderId="22" xfId="1" applyFont="1" applyFill="1" applyBorder="1" applyAlignment="1">
      <alignment horizontal="center" vertical="center"/>
    </xf>
    <xf numFmtId="178" fontId="18" fillId="0" borderId="46" xfId="1" applyNumberFormat="1" applyFont="1" applyFill="1" applyBorder="1" applyAlignment="1">
      <alignment vertical="center"/>
    </xf>
    <xf numFmtId="178" fontId="18" fillId="0" borderId="51" xfId="1" applyNumberFormat="1" applyFont="1" applyFill="1" applyBorder="1" applyAlignment="1">
      <alignment vertical="center"/>
    </xf>
    <xf numFmtId="184" fontId="18" fillId="0" borderId="51" xfId="1" applyNumberFormat="1" applyFont="1" applyFill="1" applyBorder="1" applyAlignment="1">
      <alignment vertical="center"/>
    </xf>
    <xf numFmtId="184" fontId="18" fillId="0" borderId="46" xfId="1" applyNumberFormat="1" applyFont="1" applyFill="1" applyBorder="1" applyAlignment="1">
      <alignment vertical="center"/>
    </xf>
    <xf numFmtId="185" fontId="18" fillId="0" borderId="47" xfId="1" applyNumberFormat="1" applyFont="1" applyFill="1" applyBorder="1" applyAlignment="1">
      <alignment vertical="center"/>
    </xf>
    <xf numFmtId="178" fontId="18" fillId="0" borderId="0" xfId="1" applyNumberFormat="1" applyFont="1" applyFill="1" applyAlignment="1">
      <alignment vertical="center"/>
    </xf>
    <xf numFmtId="0" fontId="18" fillId="3" borderId="30" xfId="1" applyFont="1" applyFill="1" applyBorder="1" applyAlignment="1">
      <alignment horizontal="center" vertical="center" wrapText="1"/>
    </xf>
    <xf numFmtId="0" fontId="15" fillId="0" borderId="0" xfId="1" applyFont="1" applyFill="1" applyBorder="1" applyAlignment="1">
      <alignment horizontal="center" vertical="center"/>
    </xf>
    <xf numFmtId="0" fontId="6" fillId="3" borderId="20" xfId="1" applyFont="1" applyFill="1" applyBorder="1" applyAlignment="1">
      <alignment horizontal="center" vertical="center"/>
    </xf>
    <xf numFmtId="0" fontId="18" fillId="0" borderId="41" xfId="1" applyFont="1" applyFill="1" applyBorder="1" applyAlignment="1">
      <alignment vertical="center"/>
    </xf>
    <xf numFmtId="0" fontId="6" fillId="0" borderId="22" xfId="1" applyBorder="1" applyAlignment="1">
      <alignment horizontal="center" vertical="center"/>
    </xf>
    <xf numFmtId="186" fontId="20" fillId="0" borderId="46" xfId="1" applyNumberFormat="1" applyFont="1" applyFill="1" applyBorder="1" applyAlignment="1">
      <alignment vertical="center"/>
    </xf>
    <xf numFmtId="187" fontId="18" fillId="0" borderId="14" xfId="1" applyNumberFormat="1" applyFont="1" applyFill="1" applyBorder="1" applyAlignment="1">
      <alignment vertical="center"/>
    </xf>
    <xf numFmtId="188" fontId="18" fillId="0" borderId="17" xfId="1" applyNumberFormat="1" applyFont="1" applyFill="1" applyBorder="1" applyAlignment="1">
      <alignment vertical="center"/>
    </xf>
    <xf numFmtId="187" fontId="18" fillId="0" borderId="16" xfId="1" applyNumberFormat="1" applyFont="1" applyFill="1" applyBorder="1" applyAlignment="1">
      <alignment vertical="center"/>
    </xf>
    <xf numFmtId="187" fontId="18" fillId="0" borderId="46" xfId="1" applyNumberFormat="1" applyFont="1" applyFill="1" applyBorder="1" applyAlignment="1">
      <alignment vertical="center"/>
    </xf>
    <xf numFmtId="188" fontId="18" fillId="0" borderId="47" xfId="1" applyNumberFormat="1" applyFont="1" applyFill="1" applyBorder="1" applyAlignment="1">
      <alignment vertical="center"/>
    </xf>
    <xf numFmtId="0" fontId="11" fillId="0" borderId="0" xfId="1" applyFont="1"/>
    <xf numFmtId="0" fontId="15" fillId="3" borderId="52" xfId="1" applyFont="1" applyFill="1" applyBorder="1" applyAlignment="1">
      <alignment horizontal="center" vertical="center"/>
    </xf>
    <xf numFmtId="0" fontId="26" fillId="3" borderId="3" xfId="1" applyFont="1" applyFill="1" applyBorder="1" applyAlignment="1">
      <alignment horizontal="left" vertical="center" wrapText="1" indent="1"/>
    </xf>
    <xf numFmtId="189" fontId="26" fillId="3" borderId="34" xfId="1" applyNumberFormat="1" applyFont="1" applyFill="1" applyBorder="1" applyAlignment="1">
      <alignment horizontal="left" vertical="center" indent="1"/>
    </xf>
    <xf numFmtId="189" fontId="26" fillId="3" borderId="34" xfId="1" applyNumberFormat="1" applyFont="1" applyFill="1" applyBorder="1" applyAlignment="1">
      <alignment horizontal="center" vertical="center"/>
    </xf>
    <xf numFmtId="0" fontId="26" fillId="3" borderId="5" xfId="1" applyFont="1" applyFill="1" applyBorder="1" applyAlignment="1">
      <alignment horizontal="left" vertical="center" indent="1"/>
    </xf>
    <xf numFmtId="0" fontId="15" fillId="0" borderId="53" xfId="1" applyFont="1" applyFill="1" applyBorder="1" applyAlignment="1">
      <alignment horizontal="center" vertical="center"/>
    </xf>
    <xf numFmtId="0" fontId="15" fillId="0" borderId="54" xfId="1" applyFont="1" applyFill="1" applyBorder="1" applyAlignment="1">
      <alignment vertical="center" wrapText="1"/>
    </xf>
    <xf numFmtId="189" fontId="15" fillId="0" borderId="55" xfId="1" applyNumberFormat="1" applyFont="1" applyFill="1" applyBorder="1" applyAlignment="1">
      <alignment vertical="center"/>
    </xf>
    <xf numFmtId="0" fontId="15" fillId="0" borderId="55" xfId="1" applyFont="1" applyFill="1" applyBorder="1" applyAlignment="1">
      <alignment horizontal="center" vertical="center"/>
    </xf>
    <xf numFmtId="0" fontId="15" fillId="0" borderId="56" xfId="1" applyFont="1" applyFill="1" applyBorder="1" applyAlignment="1">
      <alignment horizontal="left" vertical="center" indent="1"/>
    </xf>
    <xf numFmtId="0" fontId="15" fillId="0" borderId="57" xfId="1" applyFont="1" applyFill="1" applyBorder="1" applyAlignment="1">
      <alignment horizontal="center" vertical="center"/>
    </xf>
    <xf numFmtId="0" fontId="15" fillId="0" borderId="58" xfId="1" applyFont="1" applyFill="1" applyBorder="1" applyAlignment="1">
      <alignment vertical="center" wrapText="1"/>
    </xf>
    <xf numFmtId="190" fontId="15" fillId="0" borderId="59" xfId="1" applyNumberFormat="1" applyFont="1" applyFill="1" applyBorder="1" applyAlignment="1">
      <alignment vertical="center"/>
    </xf>
    <xf numFmtId="0" fontId="15" fillId="0" borderId="59" xfId="1" applyFont="1" applyFill="1" applyBorder="1" applyAlignment="1">
      <alignment horizontal="center" vertical="center"/>
    </xf>
    <xf numFmtId="0" fontId="15" fillId="0" borderId="60" xfId="1" applyFont="1" applyFill="1" applyBorder="1" applyAlignment="1">
      <alignment horizontal="left" vertical="center" indent="1"/>
    </xf>
    <xf numFmtId="189" fontId="15" fillId="0" borderId="59" xfId="1" applyNumberFormat="1" applyFont="1" applyFill="1" applyBorder="1" applyAlignment="1">
      <alignment vertical="center"/>
    </xf>
    <xf numFmtId="0" fontId="11" fillId="0" borderId="59" xfId="1" applyFont="1" applyBorder="1" applyAlignment="1">
      <alignment horizontal="center" vertical="center"/>
    </xf>
    <xf numFmtId="0" fontId="11" fillId="0" borderId="60" xfId="1" applyFont="1" applyBorder="1" applyAlignment="1">
      <alignment horizontal="left" vertical="center" wrapText="1" indent="1"/>
    </xf>
    <xf numFmtId="0" fontId="11" fillId="0" borderId="61" xfId="1" applyFont="1" applyBorder="1" applyAlignment="1">
      <alignment horizontal="center" vertical="center"/>
    </xf>
    <xf numFmtId="0" fontId="15" fillId="0" borderId="62" xfId="1" applyFont="1" applyFill="1" applyBorder="1" applyAlignment="1">
      <alignment vertical="center" wrapText="1"/>
    </xf>
    <xf numFmtId="190" fontId="15" fillId="0" borderId="63" xfId="1" applyNumberFormat="1" applyFont="1" applyFill="1" applyBorder="1" applyAlignment="1">
      <alignment vertical="center"/>
    </xf>
    <xf numFmtId="0" fontId="11" fillId="0" borderId="63" xfId="1" applyFont="1" applyBorder="1" applyAlignment="1">
      <alignment horizontal="center" vertical="center"/>
    </xf>
    <xf numFmtId="0" fontId="11" fillId="0" borderId="64" xfId="1" applyFont="1" applyBorder="1" applyAlignment="1">
      <alignment horizontal="left" vertical="center" wrapText="1" indent="1"/>
    </xf>
    <xf numFmtId="0" fontId="11" fillId="0" borderId="0" xfId="1" applyFont="1" applyAlignment="1">
      <alignment horizontal="center"/>
    </xf>
    <xf numFmtId="189" fontId="15" fillId="0" borderId="63" xfId="1" applyNumberFormat="1" applyFont="1" applyFill="1" applyBorder="1" applyAlignment="1">
      <alignment vertical="center"/>
    </xf>
    <xf numFmtId="0" fontId="15" fillId="0" borderId="63" xfId="1" applyFont="1" applyFill="1" applyBorder="1" applyAlignment="1">
      <alignment horizontal="center" vertical="center"/>
    </xf>
    <xf numFmtId="0" fontId="15" fillId="0" borderId="64" xfId="1" applyFont="1" applyFill="1" applyBorder="1" applyAlignment="1">
      <alignment horizontal="left" vertical="center" indent="1"/>
    </xf>
    <xf numFmtId="0" fontId="15" fillId="0" borderId="0" xfId="1" applyFont="1"/>
    <xf numFmtId="0" fontId="27" fillId="0" borderId="0" xfId="1" applyFont="1"/>
    <xf numFmtId="0" fontId="15" fillId="0" borderId="0" xfId="1" applyFont="1" applyAlignment="1">
      <alignment horizontal="right"/>
    </xf>
    <xf numFmtId="0" fontId="28" fillId="0" borderId="0" xfId="1" applyFont="1"/>
    <xf numFmtId="0" fontId="29" fillId="0" borderId="0" xfId="1" applyFont="1"/>
    <xf numFmtId="0" fontId="29" fillId="0" borderId="0" xfId="1" applyFont="1" applyAlignment="1"/>
    <xf numFmtId="183" fontId="15" fillId="3" borderId="36" xfId="1" applyNumberFormat="1" applyFont="1" applyFill="1" applyBorder="1" applyAlignment="1">
      <alignment horizontal="center"/>
    </xf>
    <xf numFmtId="0" fontId="15" fillId="3" borderId="4" xfId="1" applyFont="1" applyFill="1" applyBorder="1"/>
    <xf numFmtId="0" fontId="15" fillId="3" borderId="37" xfId="1" applyFont="1" applyFill="1" applyBorder="1"/>
    <xf numFmtId="0" fontId="29" fillId="0" borderId="0" xfId="1" applyFont="1" applyAlignment="1">
      <alignment shrinkToFit="1"/>
    </xf>
    <xf numFmtId="185" fontId="29" fillId="0" borderId="0" xfId="1" applyNumberFormat="1" applyFont="1"/>
    <xf numFmtId="0" fontId="15" fillId="3" borderId="0" xfId="1" applyFont="1" applyFill="1"/>
    <xf numFmtId="0" fontId="15" fillId="3" borderId="67" xfId="1" applyFont="1" applyFill="1" applyBorder="1"/>
    <xf numFmtId="183" fontId="15" fillId="3" borderId="0" xfId="1" applyNumberFormat="1" applyFont="1" applyFill="1" applyBorder="1" applyAlignment="1">
      <alignment horizontal="center" shrinkToFit="1"/>
    </xf>
    <xf numFmtId="0" fontId="15" fillId="3" borderId="15" xfId="1" applyFont="1" applyFill="1" applyBorder="1" applyAlignment="1">
      <alignment horizontal="center" shrinkToFit="1"/>
    </xf>
    <xf numFmtId="0" fontId="15" fillId="3" borderId="16" xfId="1" applyFont="1" applyFill="1" applyBorder="1"/>
    <xf numFmtId="0" fontId="11" fillId="3" borderId="17" xfId="1" applyFont="1" applyFill="1" applyBorder="1" applyAlignment="1">
      <alignment horizontal="center"/>
    </xf>
    <xf numFmtId="0" fontId="15" fillId="3" borderId="18" xfId="1" applyFont="1" applyFill="1" applyBorder="1"/>
    <xf numFmtId="0" fontId="15" fillId="3" borderId="19" xfId="1" applyFont="1" applyFill="1" applyBorder="1" applyAlignment="1">
      <alignment horizontal="center"/>
    </xf>
    <xf numFmtId="0" fontId="15" fillId="0" borderId="12" xfId="1" applyFont="1" applyFill="1" applyBorder="1" applyAlignment="1">
      <alignment vertical="center"/>
    </xf>
    <xf numFmtId="185" fontId="15" fillId="0" borderId="49" xfId="1" applyNumberFormat="1" applyFont="1" applyBorder="1"/>
    <xf numFmtId="189" fontId="15" fillId="0" borderId="49" xfId="1" applyNumberFormat="1" applyFont="1" applyBorder="1"/>
    <xf numFmtId="189" fontId="15" fillId="0" borderId="15" xfId="1" applyNumberFormat="1" applyFont="1" applyBorder="1"/>
    <xf numFmtId="0" fontId="15" fillId="0" borderId="69" xfId="1" applyFont="1" applyFill="1" applyBorder="1" applyAlignment="1">
      <alignment vertical="center"/>
    </xf>
    <xf numFmtId="189" fontId="15" fillId="0" borderId="70" xfId="1" applyNumberFormat="1" applyFont="1" applyBorder="1"/>
    <xf numFmtId="189" fontId="15" fillId="0" borderId="60" xfId="1" applyNumberFormat="1" applyFont="1" applyBorder="1"/>
    <xf numFmtId="0" fontId="15" fillId="0" borderId="20" xfId="1" applyFont="1" applyFill="1" applyBorder="1" applyAlignment="1">
      <alignment vertical="center"/>
    </xf>
    <xf numFmtId="189" fontId="15" fillId="0" borderId="48" xfId="1" applyNumberFormat="1" applyFont="1" applyBorder="1"/>
    <xf numFmtId="189" fontId="15" fillId="0" borderId="19" xfId="1" applyNumberFormat="1" applyFont="1" applyBorder="1"/>
    <xf numFmtId="0" fontId="15" fillId="0" borderId="43" xfId="1" applyFont="1" applyBorder="1" applyAlignment="1"/>
    <xf numFmtId="189" fontId="15" fillId="0" borderId="71" xfId="1" applyNumberFormat="1" applyFont="1" applyBorder="1"/>
    <xf numFmtId="189" fontId="15" fillId="0" borderId="47" xfId="1" applyNumberFormat="1" applyFont="1" applyBorder="1"/>
    <xf numFmtId="0" fontId="30" fillId="0" borderId="0" xfId="1" applyFont="1" applyBorder="1"/>
    <xf numFmtId="0" fontId="15" fillId="0" borderId="0" xfId="1" applyFont="1" applyBorder="1"/>
    <xf numFmtId="0" fontId="30" fillId="0" borderId="0" xfId="1" applyFont="1"/>
    <xf numFmtId="0" fontId="15" fillId="0" borderId="24" xfId="1" applyFont="1" applyBorder="1" applyAlignment="1">
      <alignment horizontal="right"/>
    </xf>
    <xf numFmtId="0" fontId="15" fillId="3" borderId="31" xfId="1" applyFont="1" applyFill="1" applyBorder="1" applyAlignment="1">
      <alignment horizontal="center" vertical="center"/>
    </xf>
    <xf numFmtId="0" fontId="15" fillId="3" borderId="32" xfId="1" applyFont="1" applyFill="1" applyBorder="1" applyAlignment="1">
      <alignment horizontal="center" vertical="center" shrinkToFit="1"/>
    </xf>
    <xf numFmtId="0" fontId="15" fillId="3" borderId="17" xfId="1" applyFont="1" applyFill="1" applyBorder="1" applyAlignment="1">
      <alignment horizontal="center" vertical="center" shrinkToFit="1"/>
    </xf>
    <xf numFmtId="0" fontId="15" fillId="3" borderId="19" xfId="1" applyFont="1" applyFill="1" applyBorder="1" applyAlignment="1">
      <alignment horizontal="center" vertical="center"/>
    </xf>
    <xf numFmtId="185" fontId="15" fillId="0" borderId="16" xfId="1" applyNumberFormat="1" applyFont="1" applyBorder="1"/>
    <xf numFmtId="189" fontId="15" fillId="0" borderId="16" xfId="1" applyNumberFormat="1" applyFont="1" applyBorder="1"/>
    <xf numFmtId="185" fontId="15" fillId="0" borderId="42" xfId="1" applyNumberFormat="1" applyFont="1" applyFill="1" applyBorder="1"/>
    <xf numFmtId="0" fontId="15" fillId="0" borderId="69" xfId="1" applyFont="1" applyBorder="1" applyAlignment="1">
      <alignment vertical="center" shrinkToFit="1"/>
    </xf>
    <xf numFmtId="185" fontId="15" fillId="0" borderId="59" xfId="1" applyNumberFormat="1" applyFont="1" applyBorder="1"/>
    <xf numFmtId="185" fontId="15" fillId="0" borderId="72" xfId="1" applyNumberFormat="1" applyFont="1" applyFill="1" applyBorder="1"/>
    <xf numFmtId="0" fontId="15" fillId="0" borderId="0" xfId="1" applyFont="1" applyAlignment="1">
      <alignment vertical="top"/>
    </xf>
    <xf numFmtId="185" fontId="15" fillId="0" borderId="0" xfId="1" applyNumberFormat="1" applyFont="1"/>
    <xf numFmtId="183" fontId="29" fillId="0" borderId="0" xfId="1" applyNumberFormat="1" applyFont="1"/>
    <xf numFmtId="0" fontId="15" fillId="0" borderId="0" xfId="1" applyFont="1" applyAlignment="1">
      <alignment horizontal="center"/>
    </xf>
    <xf numFmtId="0" fontId="29" fillId="0" borderId="0" xfId="1" applyFont="1" applyAlignment="1">
      <alignment horizontal="center"/>
    </xf>
    <xf numFmtId="185" fontId="15" fillId="0" borderId="73" xfId="1" applyNumberFormat="1" applyFont="1" applyBorder="1"/>
    <xf numFmtId="185" fontId="15" fillId="0" borderId="74" xfId="1" applyNumberFormat="1" applyFont="1" applyFill="1" applyBorder="1"/>
    <xf numFmtId="38" fontId="29" fillId="0" borderId="0" xfId="1" applyNumberFormat="1" applyFont="1" applyBorder="1"/>
    <xf numFmtId="183" fontId="15" fillId="0" borderId="0" xfId="1" applyNumberFormat="1" applyFont="1" applyBorder="1"/>
    <xf numFmtId="185" fontId="15" fillId="0" borderId="60" xfId="1" applyNumberFormat="1" applyFont="1" applyFill="1" applyBorder="1"/>
    <xf numFmtId="189" fontId="15" fillId="0" borderId="75" xfId="1" applyNumberFormat="1" applyFont="1" applyBorder="1"/>
    <xf numFmtId="183" fontId="15" fillId="0" borderId="0" xfId="1" applyNumberFormat="1" applyFont="1"/>
    <xf numFmtId="38" fontId="15" fillId="0" borderId="0" xfId="1" applyNumberFormat="1" applyFont="1"/>
    <xf numFmtId="185" fontId="29" fillId="0" borderId="76" xfId="1" applyNumberFormat="1" applyFont="1" applyBorder="1"/>
    <xf numFmtId="0" fontId="6" fillId="0" borderId="0" xfId="1"/>
    <xf numFmtId="189" fontId="15" fillId="0" borderId="8" xfId="1" applyNumberFormat="1" applyFont="1" applyBorder="1"/>
    <xf numFmtId="189" fontId="15" fillId="0" borderId="0" xfId="1" applyNumberFormat="1" applyFont="1" applyBorder="1"/>
    <xf numFmtId="189" fontId="29" fillId="0" borderId="0" xfId="1" applyNumberFormat="1" applyFont="1"/>
    <xf numFmtId="183" fontId="29" fillId="0" borderId="0" xfId="1" applyNumberFormat="1" applyFont="1" applyBorder="1"/>
    <xf numFmtId="0" fontId="32" fillId="0" borderId="0" xfId="1" applyFont="1" applyBorder="1"/>
    <xf numFmtId="177" fontId="15" fillId="0" borderId="0" xfId="1" applyNumberFormat="1" applyFont="1" applyBorder="1"/>
    <xf numFmtId="183" fontId="15" fillId="0" borderId="0" xfId="1" applyNumberFormat="1" applyFont="1" applyBorder="1" applyAlignment="1">
      <alignment horizontal="center"/>
    </xf>
    <xf numFmtId="183" fontId="15" fillId="0" borderId="0" xfId="1" applyNumberFormat="1" applyFont="1" applyAlignment="1">
      <alignment horizontal="center"/>
    </xf>
    <xf numFmtId="0" fontId="32" fillId="0" borderId="0" xfId="1" applyFont="1" applyBorder="1" applyAlignment="1">
      <alignment shrinkToFit="1"/>
    </xf>
    <xf numFmtId="185" fontId="32" fillId="0" borderId="0" xfId="1" applyNumberFormat="1" applyFont="1" applyBorder="1"/>
    <xf numFmtId="183" fontId="32" fillId="0" borderId="0" xfId="1" applyNumberFormat="1" applyFont="1" applyBorder="1"/>
    <xf numFmtId="185" fontId="15" fillId="0" borderId="0" xfId="1" applyNumberFormat="1" applyFont="1" applyBorder="1"/>
    <xf numFmtId="191" fontId="15" fillId="0" borderId="0" xfId="1" applyNumberFormat="1" applyFont="1"/>
    <xf numFmtId="0" fontId="15" fillId="0" borderId="77" xfId="1" applyFont="1" applyBorder="1" applyAlignment="1">
      <alignment vertical="center" shrinkToFit="1"/>
    </xf>
    <xf numFmtId="185" fontId="15" fillId="0" borderId="78" xfId="1" applyNumberFormat="1" applyFont="1" applyBorder="1"/>
    <xf numFmtId="185" fontId="15" fillId="0" borderId="79" xfId="1" applyNumberFormat="1" applyFont="1" applyFill="1" applyBorder="1"/>
    <xf numFmtId="0" fontId="15" fillId="0" borderId="43" xfId="1" applyFont="1" applyBorder="1"/>
    <xf numFmtId="189" fontId="15" fillId="0" borderId="33" xfId="1" applyNumberFormat="1" applyFont="1" applyBorder="1"/>
    <xf numFmtId="185" fontId="15" fillId="0" borderId="26" xfId="1" applyNumberFormat="1" applyFont="1" applyFill="1" applyBorder="1"/>
    <xf numFmtId="185" fontId="15" fillId="0" borderId="8" xfId="1" applyNumberFormat="1" applyFont="1" applyBorder="1"/>
    <xf numFmtId="185" fontId="15" fillId="0" borderId="0" xfId="1" applyNumberFormat="1" applyFont="1" applyFill="1" applyBorder="1"/>
    <xf numFmtId="185" fontId="32" fillId="0" borderId="8" xfId="1" applyNumberFormat="1" applyFont="1" applyBorder="1"/>
    <xf numFmtId="185" fontId="15" fillId="0" borderId="75" xfId="1" applyNumberFormat="1" applyFont="1" applyBorder="1"/>
    <xf numFmtId="189" fontId="32" fillId="0" borderId="0" xfId="1" applyNumberFormat="1" applyFont="1" applyBorder="1"/>
    <xf numFmtId="189" fontId="15" fillId="0" borderId="0" xfId="1" applyNumberFormat="1" applyFont="1"/>
    <xf numFmtId="183" fontId="15" fillId="3" borderId="32" xfId="1" applyNumberFormat="1" applyFont="1" applyFill="1" applyBorder="1" applyAlignment="1">
      <alignment horizontal="center" shrinkToFit="1"/>
    </xf>
    <xf numFmtId="183" fontId="15" fillId="3" borderId="17" xfId="1" applyNumberFormat="1" applyFont="1" applyFill="1" applyBorder="1" applyAlignment="1">
      <alignment horizontal="center" shrinkToFit="1"/>
    </xf>
    <xf numFmtId="0" fontId="15" fillId="0" borderId="0" xfId="1" applyFont="1" applyAlignment="1"/>
    <xf numFmtId="0" fontId="15" fillId="3" borderId="17" xfId="1" applyFont="1" applyFill="1" applyBorder="1"/>
    <xf numFmtId="177" fontId="15" fillId="0" borderId="8" xfId="1" applyNumberFormat="1" applyFont="1" applyBorder="1"/>
    <xf numFmtId="192" fontId="15" fillId="0" borderId="8" xfId="1" applyNumberFormat="1" applyFont="1" applyBorder="1"/>
    <xf numFmtId="177" fontId="15" fillId="0" borderId="8" xfId="1" applyNumberFormat="1" applyFont="1" applyBorder="1" applyAlignment="1">
      <alignment vertical="center"/>
    </xf>
    <xf numFmtId="0" fontId="15" fillId="0" borderId="38" xfId="1" applyFont="1" applyFill="1" applyBorder="1" applyAlignment="1">
      <alignment vertical="center"/>
    </xf>
    <xf numFmtId="187" fontId="15" fillId="0" borderId="15" xfId="1" applyNumberFormat="1" applyFont="1" applyBorder="1"/>
    <xf numFmtId="177" fontId="15" fillId="0" borderId="0" xfId="1" applyNumberFormat="1" applyFont="1"/>
    <xf numFmtId="177" fontId="15" fillId="0" borderId="0" xfId="1" applyNumberFormat="1" applyFont="1" applyBorder="1" applyAlignment="1">
      <alignment horizontal="center" vertical="center"/>
    </xf>
    <xf numFmtId="0" fontId="15" fillId="0" borderId="57" xfId="1" applyFont="1" applyFill="1" applyBorder="1" applyAlignment="1">
      <alignment vertical="center"/>
    </xf>
    <xf numFmtId="187" fontId="15" fillId="0" borderId="60" xfId="1" applyNumberFormat="1" applyFont="1" applyBorder="1"/>
    <xf numFmtId="192" fontId="15" fillId="0" borderId="0" xfId="1" applyNumberFormat="1" applyFont="1"/>
    <xf numFmtId="0" fontId="15" fillId="0" borderId="80" xfId="1" applyFont="1" applyFill="1" applyBorder="1" applyAlignment="1">
      <alignment vertical="center"/>
    </xf>
    <xf numFmtId="187" fontId="15" fillId="0" borderId="19" xfId="1" applyNumberFormat="1" applyFont="1" applyBorder="1"/>
    <xf numFmtId="0" fontId="29" fillId="0" borderId="0" xfId="1" applyFont="1" applyBorder="1" applyAlignment="1">
      <alignment shrinkToFit="1"/>
    </xf>
    <xf numFmtId="185" fontId="29" fillId="0" borderId="0" xfId="1" applyNumberFormat="1" applyFont="1" applyBorder="1"/>
    <xf numFmtId="0" fontId="15" fillId="0" borderId="81" xfId="1" applyFont="1" applyBorder="1" applyAlignment="1"/>
    <xf numFmtId="187" fontId="15" fillId="0" borderId="26" xfId="1" applyNumberFormat="1" applyFont="1" applyBorder="1"/>
    <xf numFmtId="183" fontId="15" fillId="0" borderId="0" xfId="1" applyNumberFormat="1" applyFont="1" applyBorder="1" applyAlignment="1">
      <alignment horizontal="center" shrinkToFit="1"/>
    </xf>
    <xf numFmtId="0" fontId="15" fillId="0" borderId="41" xfId="1" applyFont="1" applyBorder="1" applyAlignment="1">
      <alignment shrinkToFit="1"/>
    </xf>
    <xf numFmtId="193" fontId="15" fillId="0" borderId="17" xfId="1" applyNumberFormat="1" applyFont="1" applyBorder="1"/>
    <xf numFmtId="0" fontId="15" fillId="0" borderId="57" xfId="1" applyFont="1" applyBorder="1" applyAlignment="1">
      <alignment shrinkToFit="1"/>
    </xf>
    <xf numFmtId="193" fontId="15" fillId="0" borderId="60" xfId="1" applyNumberFormat="1" applyFont="1" applyBorder="1"/>
    <xf numFmtId="0" fontId="15" fillId="0" borderId="0" xfId="1" applyFont="1" applyAlignment="1">
      <alignment vertical="center"/>
    </xf>
    <xf numFmtId="0" fontId="15" fillId="0" borderId="0" xfId="1" applyFont="1" applyBorder="1" applyAlignment="1">
      <alignment shrinkToFit="1"/>
    </xf>
    <xf numFmtId="0" fontId="15" fillId="0" borderId="82" xfId="1" applyFont="1" applyBorder="1" applyAlignment="1">
      <alignment shrinkToFit="1"/>
    </xf>
    <xf numFmtId="193" fontId="15" fillId="0" borderId="83" xfId="1" applyNumberFormat="1" applyFont="1" applyBorder="1"/>
    <xf numFmtId="0" fontId="15" fillId="0" borderId="69" xfId="1" applyFont="1" applyBorder="1" applyAlignment="1">
      <alignment shrinkToFit="1"/>
    </xf>
    <xf numFmtId="0" fontId="15" fillId="0" borderId="0" xfId="1" applyFont="1" applyBorder="1" applyAlignment="1">
      <alignment horizontal="center"/>
    </xf>
    <xf numFmtId="191" fontId="15" fillId="0" borderId="0" xfId="1" applyNumberFormat="1" applyFont="1" applyBorder="1"/>
    <xf numFmtId="185" fontId="29" fillId="0" borderId="8" xfId="1" applyNumberFormat="1" applyFont="1" applyBorder="1"/>
    <xf numFmtId="0" fontId="15" fillId="0" borderId="84" xfId="1" applyFont="1" applyBorder="1" applyAlignment="1">
      <alignment shrinkToFit="1"/>
    </xf>
    <xf numFmtId="193" fontId="15" fillId="0" borderId="64" xfId="1" applyNumberFormat="1" applyFont="1" applyBorder="1"/>
    <xf numFmtId="0" fontId="15" fillId="0" borderId="0" xfId="1" applyFont="1" applyBorder="1" applyAlignment="1">
      <alignment horizontal="right"/>
    </xf>
    <xf numFmtId="190" fontId="15" fillId="0" borderId="0" xfId="1" applyNumberFormat="1" applyFont="1" applyBorder="1"/>
    <xf numFmtId="187" fontId="15" fillId="0" borderId="0" xfId="1" applyNumberFormat="1" applyFont="1" applyBorder="1"/>
    <xf numFmtId="189" fontId="32" fillId="0" borderId="0" xfId="1" applyNumberFormat="1" applyFont="1"/>
    <xf numFmtId="0" fontId="24" fillId="0" borderId="0" xfId="1" applyFont="1"/>
    <xf numFmtId="0" fontId="26" fillId="0" borderId="0" xfId="1" applyFont="1"/>
    <xf numFmtId="0" fontId="15" fillId="3" borderId="35" xfId="1" applyFont="1" applyFill="1" applyBorder="1"/>
    <xf numFmtId="0" fontId="15" fillId="3" borderId="85" xfId="1" applyFont="1" applyFill="1" applyBorder="1" applyAlignment="1">
      <alignment horizontal="center" vertical="center"/>
    </xf>
    <xf numFmtId="0" fontId="15" fillId="3" borderId="80" xfId="1" applyFont="1" applyFill="1" applyBorder="1" applyAlignment="1">
      <alignment vertical="center" shrinkToFit="1"/>
    </xf>
    <xf numFmtId="0" fontId="15" fillId="3" borderId="21" xfId="1" applyFont="1" applyFill="1" applyBorder="1" applyAlignment="1">
      <alignment horizontal="center" vertical="center"/>
    </xf>
    <xf numFmtId="0" fontId="15" fillId="3" borderId="86" xfId="1" applyFont="1" applyFill="1" applyBorder="1" applyAlignment="1">
      <alignment horizontal="center" vertical="center"/>
    </xf>
    <xf numFmtId="0" fontId="15" fillId="0" borderId="41" xfId="1" applyFont="1" applyFill="1" applyBorder="1" applyAlignment="1">
      <alignment horizontal="center"/>
    </xf>
    <xf numFmtId="194" fontId="15" fillId="0" borderId="11" xfId="1" applyNumberFormat="1" applyFont="1" applyFill="1" applyBorder="1" applyAlignment="1">
      <alignment vertical="center"/>
    </xf>
    <xf numFmtId="185" fontId="15" fillId="4" borderId="15" xfId="1" applyNumberFormat="1" applyFont="1" applyFill="1" applyBorder="1" applyAlignment="1">
      <alignment vertical="center"/>
    </xf>
    <xf numFmtId="194" fontId="15" fillId="0" borderId="13" xfId="1" applyNumberFormat="1" applyFont="1" applyFill="1" applyBorder="1" applyAlignment="1">
      <alignment vertical="center"/>
    </xf>
    <xf numFmtId="185" fontId="15" fillId="4" borderId="17" xfId="1" applyNumberFormat="1" applyFont="1" applyFill="1" applyBorder="1" applyAlignment="1">
      <alignment vertical="center"/>
    </xf>
    <xf numFmtId="0" fontId="15" fillId="0" borderId="80" xfId="1" applyFont="1" applyFill="1" applyBorder="1" applyAlignment="1">
      <alignment horizontal="center"/>
    </xf>
    <xf numFmtId="194" fontId="15" fillId="0" borderId="21" xfId="1" applyNumberFormat="1" applyFont="1" applyFill="1" applyBorder="1" applyAlignment="1">
      <alignment vertical="center"/>
    </xf>
    <xf numFmtId="185" fontId="15" fillId="4" borderId="19" xfId="1" applyNumberFormat="1" applyFont="1" applyFill="1" applyBorder="1" applyAlignment="1">
      <alignment vertical="center"/>
    </xf>
    <xf numFmtId="0" fontId="15" fillId="0" borderId="81" xfId="1" applyFont="1" applyBorder="1"/>
    <xf numFmtId="0" fontId="15" fillId="0" borderId="25" xfId="1" applyFont="1" applyBorder="1"/>
    <xf numFmtId="185" fontId="15" fillId="0" borderId="47" xfId="1" applyNumberFormat="1" applyFont="1" applyBorder="1" applyAlignment="1">
      <alignment vertical="center"/>
    </xf>
    <xf numFmtId="0" fontId="20" fillId="0" borderId="0" xfId="1" applyFont="1" applyBorder="1"/>
    <xf numFmtId="0" fontId="15" fillId="3" borderId="49" xfId="1" applyFont="1" applyFill="1" applyBorder="1"/>
    <xf numFmtId="0" fontId="15" fillId="3" borderId="11" xfId="1" applyFont="1" applyFill="1" applyBorder="1" applyAlignment="1">
      <alignment horizontal="center" vertical="center"/>
    </xf>
    <xf numFmtId="0" fontId="15" fillId="3" borderId="48" xfId="1" applyFont="1" applyFill="1" applyBorder="1"/>
    <xf numFmtId="0" fontId="15" fillId="0" borderId="50" xfId="1" applyFont="1" applyFill="1" applyBorder="1" applyAlignment="1">
      <alignment horizontal="center"/>
    </xf>
    <xf numFmtId="194" fontId="15" fillId="0" borderId="0" xfId="1" applyNumberFormat="1" applyFont="1" applyBorder="1" applyAlignment="1">
      <alignment vertical="center"/>
    </xf>
    <xf numFmtId="0" fontId="15" fillId="0" borderId="48" xfId="1" applyFont="1" applyFill="1" applyBorder="1" applyAlignment="1">
      <alignment horizontal="center"/>
    </xf>
    <xf numFmtId="0" fontId="15" fillId="0" borderId="0" xfId="1" applyFont="1" applyFill="1" applyBorder="1" applyAlignment="1">
      <alignment horizontal="center"/>
    </xf>
    <xf numFmtId="194" fontId="15" fillId="0" borderId="0" xfId="1" applyNumberFormat="1" applyFont="1" applyFill="1" applyBorder="1" applyAlignment="1">
      <alignment vertical="center"/>
    </xf>
    <xf numFmtId="194" fontId="20" fillId="0" borderId="0" xfId="1" applyNumberFormat="1" applyFont="1" applyBorder="1" applyAlignment="1">
      <alignment vertical="center"/>
    </xf>
    <xf numFmtId="49" fontId="15" fillId="0" borderId="0" xfId="1" applyNumberFormat="1" applyFont="1" applyBorder="1"/>
    <xf numFmtId="0" fontId="15" fillId="3" borderId="14" xfId="1" applyFont="1" applyFill="1" applyBorder="1"/>
    <xf numFmtId="0" fontId="15" fillId="3" borderId="18" xfId="1" applyFont="1" applyFill="1" applyBorder="1" applyAlignment="1">
      <alignment horizontal="center" vertical="center" wrapText="1"/>
    </xf>
    <xf numFmtId="0" fontId="15" fillId="0" borderId="13" xfId="1" applyFont="1" applyFill="1" applyBorder="1"/>
    <xf numFmtId="185" fontId="20" fillId="0" borderId="49" xfId="2" applyNumberFormat="1" applyFont="1" applyBorder="1" applyAlignment="1">
      <alignment vertical="center"/>
    </xf>
    <xf numFmtId="185" fontId="20" fillId="0" borderId="39" xfId="2" applyNumberFormat="1" applyFont="1" applyBorder="1" applyAlignment="1">
      <alignment vertical="center"/>
    </xf>
    <xf numFmtId="185" fontId="20" fillId="0" borderId="11" xfId="2" applyNumberFormat="1" applyFont="1" applyBorder="1" applyAlignment="1">
      <alignment vertical="center"/>
    </xf>
    <xf numFmtId="185" fontId="20" fillId="0" borderId="14" xfId="1" applyNumberFormat="1" applyFont="1" applyBorder="1" applyAlignment="1">
      <alignment vertical="center"/>
    </xf>
    <xf numFmtId="185" fontId="20" fillId="0" borderId="50" xfId="2" applyNumberFormat="1" applyFont="1" applyBorder="1" applyAlignment="1">
      <alignment vertical="center"/>
    </xf>
    <xf numFmtId="185" fontId="20" fillId="0" borderId="0" xfId="2" applyNumberFormat="1" applyFont="1" applyBorder="1" applyAlignment="1">
      <alignment vertical="center"/>
    </xf>
    <xf numFmtId="185" fontId="20" fillId="0" borderId="13" xfId="2" applyNumberFormat="1" applyFont="1" applyBorder="1" applyAlignment="1">
      <alignment vertical="center"/>
    </xf>
    <xf numFmtId="185" fontId="20" fillId="0" borderId="16" xfId="1" applyNumberFormat="1" applyFont="1" applyBorder="1" applyAlignment="1">
      <alignment vertical="center"/>
    </xf>
    <xf numFmtId="0" fontId="15" fillId="0" borderId="21" xfId="1" applyFont="1" applyFill="1" applyBorder="1"/>
    <xf numFmtId="185" fontId="20" fillId="0" borderId="48" xfId="2" applyNumberFormat="1" applyFont="1" applyBorder="1" applyAlignment="1">
      <alignment vertical="center"/>
    </xf>
    <xf numFmtId="185" fontId="20" fillId="0" borderId="87" xfId="2" applyNumberFormat="1" applyFont="1" applyBorder="1" applyAlignment="1">
      <alignment vertical="center"/>
    </xf>
    <xf numFmtId="185" fontId="20" fillId="0" borderId="18" xfId="1" applyNumberFormat="1" applyFont="1" applyBorder="1" applyAlignment="1">
      <alignment vertical="center"/>
    </xf>
    <xf numFmtId="0" fontId="15" fillId="0" borderId="88" xfId="1" applyFont="1" applyBorder="1"/>
    <xf numFmtId="0" fontId="15" fillId="0" borderId="7" xfId="1" applyFont="1" applyBorder="1"/>
    <xf numFmtId="185" fontId="20" fillId="0" borderId="89" xfId="1" applyNumberFormat="1" applyFont="1" applyFill="1" applyBorder="1"/>
    <xf numFmtId="185" fontId="15" fillId="0" borderId="89" xfId="1" applyNumberFormat="1" applyFont="1" applyFill="1" applyBorder="1"/>
    <xf numFmtId="185" fontId="15" fillId="0" borderId="7" xfId="1" applyNumberFormat="1" applyFont="1" applyFill="1" applyBorder="1"/>
    <xf numFmtId="185" fontId="20" fillId="0" borderId="18" xfId="1" applyNumberFormat="1" applyFont="1" applyFill="1" applyBorder="1" applyAlignment="1">
      <alignment vertical="center"/>
    </xf>
    <xf numFmtId="0" fontId="20" fillId="0" borderId="0" xfId="1" applyFont="1" applyFill="1" applyBorder="1" applyAlignment="1">
      <alignment horizontal="center"/>
    </xf>
    <xf numFmtId="183" fontId="20" fillId="0" borderId="39" xfId="1" applyNumberFormat="1" applyFont="1" applyFill="1" applyBorder="1"/>
    <xf numFmtId="0" fontId="15" fillId="0" borderId="0" xfId="1" applyFont="1" applyFill="1" applyBorder="1"/>
    <xf numFmtId="183" fontId="20" fillId="0" borderId="0" xfId="1" applyNumberFormat="1" applyFont="1" applyFill="1" applyBorder="1"/>
    <xf numFmtId="0" fontId="15" fillId="3" borderId="37" xfId="1" applyFont="1" applyFill="1" applyBorder="1" applyAlignment="1">
      <alignment horizontal="center" vertical="center"/>
    </xf>
    <xf numFmtId="0" fontId="20" fillId="3" borderId="90" xfId="1" applyFont="1" applyFill="1" applyBorder="1"/>
    <xf numFmtId="0" fontId="15" fillId="3" borderId="90" xfId="1" applyFont="1" applyFill="1" applyBorder="1"/>
    <xf numFmtId="0" fontId="15" fillId="3" borderId="80" xfId="1" applyFont="1" applyFill="1" applyBorder="1" applyAlignment="1">
      <alignment vertical="center"/>
    </xf>
    <xf numFmtId="0" fontId="20" fillId="3" borderId="91" xfId="1" applyFont="1" applyFill="1" applyBorder="1" applyAlignment="1">
      <alignment horizontal="center" vertical="center"/>
    </xf>
    <xf numFmtId="0" fontId="15" fillId="3" borderId="91" xfId="1" applyFont="1" applyFill="1" applyBorder="1" applyAlignment="1">
      <alignment horizontal="center" vertical="center" wrapText="1"/>
    </xf>
    <xf numFmtId="0" fontId="15" fillId="0" borderId="42" xfId="1" applyFont="1" applyFill="1" applyBorder="1"/>
    <xf numFmtId="0" fontId="20" fillId="0" borderId="92" xfId="1" applyFont="1" applyBorder="1"/>
    <xf numFmtId="185" fontId="20" fillId="0" borderId="93" xfId="1" applyNumberFormat="1" applyFont="1" applyBorder="1"/>
    <xf numFmtId="194" fontId="20" fillId="0" borderId="94" xfId="1" applyNumberFormat="1" applyFont="1" applyBorder="1"/>
    <xf numFmtId="184" fontId="20" fillId="0" borderId="94" xfId="1" applyNumberFormat="1" applyFont="1" applyBorder="1"/>
    <xf numFmtId="185" fontId="20" fillId="0" borderId="94" xfId="1" applyNumberFormat="1" applyFont="1" applyBorder="1"/>
    <xf numFmtId="184" fontId="20" fillId="0" borderId="94" xfId="1" applyNumberFormat="1" applyFont="1" applyFill="1" applyBorder="1"/>
    <xf numFmtId="0" fontId="15" fillId="0" borderId="44" xfId="1" applyFont="1" applyFill="1" applyBorder="1" applyAlignment="1">
      <alignment horizontal="center"/>
    </xf>
    <xf numFmtId="194" fontId="20" fillId="0" borderId="95" xfId="1" applyNumberFormat="1" applyFont="1" applyBorder="1"/>
    <xf numFmtId="184" fontId="20" fillId="0" borderId="91" xfId="1" applyNumberFormat="1" applyFont="1" applyBorder="1"/>
    <xf numFmtId="185" fontId="20" fillId="0" borderId="96" xfId="1" applyNumberFormat="1" applyFont="1" applyBorder="1"/>
    <xf numFmtId="184" fontId="20" fillId="0" borderId="95" xfId="1" applyNumberFormat="1" applyFont="1" applyFill="1" applyBorder="1"/>
    <xf numFmtId="185" fontId="20" fillId="0" borderId="0" xfId="1" applyNumberFormat="1" applyFont="1" applyBorder="1"/>
    <xf numFmtId="184" fontId="20" fillId="0" borderId="0" xfId="1" applyNumberFormat="1" applyFont="1" applyFill="1" applyBorder="1"/>
    <xf numFmtId="0" fontId="15" fillId="0" borderId="11" xfId="1" applyFont="1" applyFill="1" applyBorder="1"/>
    <xf numFmtId="0" fontId="20" fillId="0" borderId="0" xfId="1" applyFont="1" applyBorder="1" applyAlignment="1">
      <alignment horizontal="center"/>
    </xf>
    <xf numFmtId="0" fontId="15" fillId="3" borderId="52" xfId="1" applyFont="1" applyFill="1" applyBorder="1" applyAlignment="1">
      <alignment vertical="center"/>
    </xf>
    <xf numFmtId="0" fontId="15" fillId="3" borderId="97" xfId="1" applyFont="1" applyFill="1" applyBorder="1" applyAlignment="1">
      <alignment horizontal="center" vertical="center"/>
    </xf>
    <xf numFmtId="0" fontId="15" fillId="3" borderId="98" xfId="1" applyFont="1" applyFill="1" applyBorder="1" applyAlignment="1">
      <alignment horizontal="center" vertical="center" wrapText="1"/>
    </xf>
    <xf numFmtId="0" fontId="33" fillId="3" borderId="98" xfId="1" applyFont="1" applyFill="1" applyBorder="1" applyAlignment="1">
      <alignment horizontal="center" vertical="center" wrapText="1"/>
    </xf>
    <xf numFmtId="0" fontId="15" fillId="0" borderId="40" xfId="1" applyFont="1" applyFill="1" applyBorder="1"/>
    <xf numFmtId="0" fontId="15" fillId="0" borderId="92" xfId="1" applyFont="1" applyBorder="1"/>
    <xf numFmtId="185" fontId="15" fillId="0" borderId="93" xfId="1" applyNumberFormat="1" applyFont="1" applyFill="1" applyBorder="1"/>
    <xf numFmtId="185" fontId="15" fillId="0" borderId="93" xfId="1" applyNumberFormat="1" applyFont="1" applyBorder="1"/>
    <xf numFmtId="194" fontId="15" fillId="0" borderId="93" xfId="1" applyNumberFormat="1" applyFont="1" applyBorder="1"/>
    <xf numFmtId="185" fontId="15" fillId="0" borderId="94" xfId="1" applyNumberFormat="1" applyFont="1" applyFill="1" applyBorder="1"/>
    <xf numFmtId="185" fontId="15" fillId="0" borderId="94" xfId="1" applyNumberFormat="1" applyFont="1" applyBorder="1"/>
    <xf numFmtId="194" fontId="15" fillId="0" borderId="94" xfId="1" applyNumberFormat="1" applyFont="1" applyBorder="1"/>
    <xf numFmtId="185" fontId="15" fillId="0" borderId="91" xfId="1" applyNumberFormat="1" applyFont="1" applyFill="1" applyBorder="1"/>
    <xf numFmtId="185" fontId="15" fillId="0" borderId="91" xfId="1" applyNumberFormat="1" applyFont="1" applyBorder="1"/>
    <xf numFmtId="194" fontId="15" fillId="0" borderId="95" xfId="1" applyNumberFormat="1" applyFont="1" applyBorder="1"/>
    <xf numFmtId="185" fontId="15" fillId="0" borderId="95" xfId="1" applyNumberFormat="1" applyFont="1" applyBorder="1"/>
    <xf numFmtId="185" fontId="15" fillId="0" borderId="96" xfId="1" applyNumberFormat="1" applyFont="1" applyFill="1" applyBorder="1"/>
    <xf numFmtId="185" fontId="15" fillId="0" borderId="96" xfId="1" applyNumberFormat="1" applyFont="1" applyBorder="1"/>
    <xf numFmtId="185" fontId="15" fillId="0" borderId="18" xfId="1" applyNumberFormat="1" applyFont="1" applyBorder="1"/>
    <xf numFmtId="0" fontId="24" fillId="0" borderId="0" xfId="1" applyFont="1" applyAlignment="1">
      <alignment vertical="center"/>
    </xf>
    <xf numFmtId="0" fontId="26" fillId="0" borderId="0" xfId="1" applyFont="1" applyAlignment="1">
      <alignment vertical="center"/>
    </xf>
    <xf numFmtId="193" fontId="15" fillId="3" borderId="52" xfId="1" applyNumberFormat="1" applyFont="1" applyFill="1" applyBorder="1" applyAlignment="1">
      <alignment vertical="center" shrinkToFit="1"/>
    </xf>
    <xf numFmtId="0" fontId="15" fillId="3" borderId="3" xfId="1" applyFont="1" applyFill="1" applyBorder="1" applyAlignment="1">
      <alignment horizontal="center" vertical="center"/>
    </xf>
    <xf numFmtId="0" fontId="15" fillId="3" borderId="34" xfId="1" applyFont="1" applyFill="1" applyBorder="1" applyAlignment="1">
      <alignment horizontal="center" vertical="center"/>
    </xf>
    <xf numFmtId="0" fontId="15" fillId="3" borderId="5" xfId="1" applyFont="1" applyFill="1" applyBorder="1" applyAlignment="1">
      <alignment horizontal="center" vertical="center"/>
    </xf>
    <xf numFmtId="0" fontId="15" fillId="3" borderId="99" xfId="1" applyFont="1" applyFill="1" applyBorder="1" applyAlignment="1">
      <alignment horizontal="center" vertical="center" wrapText="1"/>
    </xf>
    <xf numFmtId="185" fontId="15" fillId="0" borderId="49" xfId="1" applyNumberFormat="1" applyFont="1" applyBorder="1" applyAlignment="1">
      <alignment vertical="center"/>
    </xf>
    <xf numFmtId="185" fontId="15" fillId="0" borderId="14" xfId="1" applyNumberFormat="1" applyFont="1" applyBorder="1" applyAlignment="1">
      <alignment vertical="center"/>
    </xf>
    <xf numFmtId="185" fontId="15" fillId="0" borderId="40" xfId="1" applyNumberFormat="1" applyFont="1" applyBorder="1" applyAlignment="1">
      <alignment vertical="center"/>
    </xf>
    <xf numFmtId="0" fontId="15" fillId="0" borderId="100" xfId="1" applyFont="1" applyFill="1" applyBorder="1" applyAlignment="1">
      <alignment horizontal="center" vertical="center" wrapText="1"/>
    </xf>
    <xf numFmtId="185" fontId="15" fillId="0" borderId="50" xfId="1" applyNumberFormat="1" applyFont="1" applyBorder="1" applyAlignment="1">
      <alignment vertical="center"/>
    </xf>
    <xf numFmtId="185" fontId="15" fillId="0" borderId="16" xfId="1" applyNumberFormat="1" applyFont="1" applyBorder="1" applyAlignment="1">
      <alignment vertical="center"/>
    </xf>
    <xf numFmtId="185" fontId="15" fillId="0" borderId="42" xfId="1" applyNumberFormat="1" applyFont="1" applyBorder="1" applyAlignment="1">
      <alignment vertical="center"/>
    </xf>
    <xf numFmtId="0" fontId="15" fillId="0" borderId="101" xfId="1" applyFont="1" applyFill="1" applyBorder="1" applyAlignment="1">
      <alignment horizontal="center" vertical="center" wrapText="1"/>
    </xf>
    <xf numFmtId="0" fontId="15" fillId="0" borderId="101" xfId="1" applyFont="1" applyBorder="1" applyAlignment="1">
      <alignment vertical="center"/>
    </xf>
    <xf numFmtId="0" fontId="15" fillId="0" borderId="102" xfId="1" applyFont="1" applyBorder="1" applyAlignment="1">
      <alignment vertical="center"/>
    </xf>
    <xf numFmtId="0" fontId="6" fillId="0" borderId="41" xfId="1" applyBorder="1" applyAlignment="1">
      <alignment vertical="center"/>
    </xf>
    <xf numFmtId="185" fontId="15" fillId="0" borderId="103" xfId="1" applyNumberFormat="1" applyFont="1" applyBorder="1" applyAlignment="1">
      <alignment vertical="center"/>
    </xf>
    <xf numFmtId="185" fontId="15" fillId="0" borderId="33" xfId="1" applyNumberFormat="1" applyFont="1" applyBorder="1" applyAlignment="1">
      <alignment vertical="center"/>
    </xf>
    <xf numFmtId="185" fontId="15" fillId="0" borderId="104" xfId="1" applyNumberFormat="1" applyFont="1" applyBorder="1" applyAlignment="1">
      <alignment vertical="center"/>
    </xf>
    <xf numFmtId="0" fontId="15" fillId="0" borderId="92" xfId="1" applyFont="1" applyBorder="1" applyAlignment="1">
      <alignment vertical="center"/>
    </xf>
    <xf numFmtId="185" fontId="15" fillId="0" borderId="96" xfId="1" applyNumberFormat="1" applyFont="1" applyBorder="1" applyAlignment="1">
      <alignment horizontal="right" vertical="center"/>
    </xf>
    <xf numFmtId="183" fontId="15" fillId="0" borderId="0" xfId="1" applyNumberFormat="1" applyFont="1" applyAlignment="1">
      <alignment horizontal="center" vertical="center"/>
    </xf>
    <xf numFmtId="181" fontId="15" fillId="0" borderId="96" xfId="1" applyNumberFormat="1" applyFont="1" applyFill="1" applyBorder="1" applyAlignment="1">
      <alignment horizontal="right" vertical="center"/>
    </xf>
    <xf numFmtId="183" fontId="15" fillId="0" borderId="0" xfId="1" applyNumberFormat="1" applyFont="1" applyBorder="1" applyAlignment="1">
      <alignment horizontal="center" vertical="center"/>
    </xf>
    <xf numFmtId="185" fontId="15" fillId="0" borderId="96" xfId="1" applyNumberFormat="1" applyFont="1" applyBorder="1" applyAlignment="1">
      <alignment vertical="center"/>
    </xf>
    <xf numFmtId="0" fontId="15" fillId="0" borderId="36" xfId="1" applyFont="1" applyBorder="1"/>
    <xf numFmtId="0" fontId="15" fillId="0" borderId="36" xfId="1" applyFont="1" applyBorder="1" applyAlignment="1">
      <alignment vertical="center"/>
    </xf>
    <xf numFmtId="0" fontId="15" fillId="0" borderId="0" xfId="1" applyFont="1" applyBorder="1" applyAlignment="1">
      <alignment vertical="center"/>
    </xf>
    <xf numFmtId="183" fontId="15" fillId="3" borderId="98" xfId="1" applyNumberFormat="1" applyFont="1" applyFill="1" applyBorder="1" applyAlignment="1">
      <alignment horizontal="center" vertical="center" wrapText="1"/>
    </xf>
    <xf numFmtId="183" fontId="15" fillId="0" borderId="0" xfId="1" applyNumberFormat="1" applyFont="1" applyAlignment="1">
      <alignment vertical="center"/>
    </xf>
    <xf numFmtId="0" fontId="15" fillId="0" borderId="105" xfId="1" applyFont="1" applyBorder="1" applyAlignment="1">
      <alignment vertical="center"/>
    </xf>
    <xf numFmtId="0" fontId="15" fillId="0" borderId="106" xfId="1" applyFont="1" applyBorder="1" applyAlignment="1">
      <alignment vertical="center"/>
    </xf>
    <xf numFmtId="0" fontId="15" fillId="0" borderId="107" xfId="1" applyFont="1" applyBorder="1" applyAlignment="1">
      <alignment vertical="center"/>
    </xf>
    <xf numFmtId="0" fontId="15" fillId="0" borderId="108" xfId="1" applyFont="1" applyBorder="1" applyAlignment="1">
      <alignment vertical="center"/>
    </xf>
    <xf numFmtId="194" fontId="15" fillId="0" borderId="94" xfId="1" applyNumberFormat="1" applyFont="1" applyBorder="1" applyAlignment="1">
      <alignment vertical="center"/>
    </xf>
    <xf numFmtId="185" fontId="15" fillId="0" borderId="94" xfId="1" applyNumberFormat="1" applyFont="1" applyBorder="1" applyAlignment="1">
      <alignment vertical="center"/>
    </xf>
    <xf numFmtId="0" fontId="15" fillId="0" borderId="109" xfId="1" applyFont="1" applyBorder="1" applyAlignment="1">
      <alignment vertical="center"/>
    </xf>
    <xf numFmtId="0" fontId="15" fillId="0" borderId="110" xfId="1" applyFont="1" applyBorder="1" applyAlignment="1">
      <alignment vertical="center"/>
    </xf>
    <xf numFmtId="194" fontId="15" fillId="0" borderId="95" xfId="1" applyNumberFormat="1" applyFont="1" applyBorder="1" applyAlignment="1">
      <alignment vertical="center"/>
    </xf>
    <xf numFmtId="0" fontId="15" fillId="0" borderId="104" xfId="1" applyFont="1" applyBorder="1"/>
    <xf numFmtId="185" fontId="15" fillId="0" borderId="99" xfId="1" applyNumberFormat="1" applyFont="1" applyBorder="1" applyAlignment="1">
      <alignment vertical="center"/>
    </xf>
    <xf numFmtId="0" fontId="15" fillId="0" borderId="111" xfId="1" applyFont="1" applyBorder="1" applyAlignment="1">
      <alignment vertical="center"/>
    </xf>
    <xf numFmtId="0" fontId="15" fillId="0" borderId="112" xfId="1" applyFont="1" applyBorder="1" applyAlignment="1">
      <alignment vertical="center"/>
    </xf>
    <xf numFmtId="0" fontId="15" fillId="0" borderId="113" xfId="1" applyFont="1" applyBorder="1" applyAlignment="1">
      <alignment vertical="center"/>
    </xf>
    <xf numFmtId="0" fontId="15" fillId="3" borderId="35" xfId="1" applyFont="1" applyFill="1" applyBorder="1" applyAlignment="1">
      <alignment vertical="center"/>
    </xf>
    <xf numFmtId="0" fontId="15" fillId="3" borderId="85" xfId="1" applyFont="1" applyFill="1" applyBorder="1" applyAlignment="1">
      <alignment vertical="center"/>
    </xf>
    <xf numFmtId="194" fontId="33" fillId="0" borderId="0" xfId="2" applyNumberFormat="1" applyFont="1" applyBorder="1"/>
    <xf numFmtId="194" fontId="33" fillId="0" borderId="39" xfId="2" applyNumberFormat="1" applyFont="1" applyBorder="1"/>
    <xf numFmtId="194" fontId="33" fillId="0" borderId="42" xfId="2" applyNumberFormat="1" applyFont="1" applyBorder="1"/>
    <xf numFmtId="194" fontId="33" fillId="0" borderId="50" xfId="1" applyNumberFormat="1" applyFont="1" applyBorder="1" applyAlignment="1">
      <alignment vertical="center"/>
    </xf>
    <xf numFmtId="194" fontId="33" fillId="0" borderId="0" xfId="1" applyNumberFormat="1" applyFont="1" applyBorder="1" applyAlignment="1">
      <alignment vertical="center"/>
    </xf>
    <xf numFmtId="194" fontId="33" fillId="0" borderId="42" xfId="1" applyNumberFormat="1" applyFont="1" applyBorder="1" applyAlignment="1">
      <alignment vertical="center"/>
    </xf>
    <xf numFmtId="0" fontId="15" fillId="0" borderId="24" xfId="1" applyFont="1" applyFill="1" applyBorder="1" applyAlignment="1">
      <alignment vertical="center"/>
    </xf>
    <xf numFmtId="194" fontId="33" fillId="0" borderId="51" xfId="1" applyNumberFormat="1" applyFont="1" applyBorder="1" applyAlignment="1">
      <alignment vertical="center"/>
    </xf>
    <xf numFmtId="194" fontId="33" fillId="0" borderId="24" xfId="1" applyNumberFormat="1" applyFont="1" applyBorder="1" applyAlignment="1">
      <alignment vertical="center"/>
    </xf>
    <xf numFmtId="194" fontId="33" fillId="0" borderId="45" xfId="1" applyNumberFormat="1" applyFont="1" applyBorder="1" applyAlignment="1">
      <alignment vertical="center"/>
    </xf>
    <xf numFmtId="0" fontId="15" fillId="3" borderId="90" xfId="1" applyFont="1" applyFill="1" applyBorder="1" applyAlignment="1">
      <alignment horizontal="center" vertical="center" wrapText="1"/>
    </xf>
    <xf numFmtId="185" fontId="15" fillId="0" borderId="93" xfId="1" applyNumberFormat="1" applyFont="1" applyBorder="1" applyAlignment="1">
      <alignment vertical="center"/>
    </xf>
    <xf numFmtId="194" fontId="15" fillId="0" borderId="93" xfId="1" applyNumberFormat="1" applyFont="1" applyBorder="1" applyAlignment="1">
      <alignment vertical="center"/>
    </xf>
    <xf numFmtId="0" fontId="15" fillId="0" borderId="42" xfId="1" applyFont="1" applyFill="1" applyBorder="1" applyAlignment="1">
      <alignment vertical="center"/>
    </xf>
    <xf numFmtId="0" fontId="15" fillId="0" borderId="86" xfId="1" applyFont="1" applyFill="1" applyBorder="1" applyAlignment="1">
      <alignment vertical="center"/>
    </xf>
    <xf numFmtId="0" fontId="15" fillId="0" borderId="81" xfId="1" applyFont="1" applyBorder="1" applyAlignment="1">
      <alignment vertical="center"/>
    </xf>
    <xf numFmtId="0" fontId="15" fillId="0" borderId="104" xfId="1" applyFont="1" applyBorder="1" applyAlignment="1">
      <alignment vertical="center"/>
    </xf>
    <xf numFmtId="0" fontId="15" fillId="0" borderId="114" xfId="1" applyFont="1" applyBorder="1" applyAlignment="1">
      <alignment vertical="center"/>
    </xf>
    <xf numFmtId="183" fontId="15" fillId="0" borderId="0" xfId="1" applyNumberFormat="1" applyFont="1" applyBorder="1" applyAlignment="1">
      <alignment horizontal="center"/>
    </xf>
    <xf numFmtId="0" fontId="15" fillId="0" borderId="0" xfId="67" applyFont="1"/>
    <xf numFmtId="0" fontId="26" fillId="3" borderId="52" xfId="67" applyNumberFormat="1" applyFont="1" applyFill="1" applyBorder="1" applyAlignment="1">
      <alignment horizontal="center" vertical="center"/>
    </xf>
    <xf numFmtId="0" fontId="15" fillId="0" borderId="0" xfId="67" applyFont="1" applyAlignment="1">
      <alignment vertical="center"/>
    </xf>
    <xf numFmtId="0" fontId="15" fillId="0" borderId="0" xfId="67" applyFont="1" applyAlignment="1">
      <alignment horizontal="left" indent="1"/>
    </xf>
    <xf numFmtId="0" fontId="26" fillId="0" borderId="0" xfId="67" applyFont="1" applyAlignment="1">
      <alignment vertical="center"/>
    </xf>
    <xf numFmtId="0" fontId="15" fillId="3" borderId="30" xfId="67" applyFont="1" applyFill="1" applyBorder="1"/>
    <xf numFmtId="0" fontId="15" fillId="3" borderId="31" xfId="67" applyFont="1" applyFill="1" applyBorder="1" applyAlignment="1">
      <alignment horizontal="left" indent="1"/>
    </xf>
    <xf numFmtId="0" fontId="33" fillId="3" borderId="31" xfId="67" applyFont="1" applyFill="1" applyBorder="1" applyAlignment="1">
      <alignment horizontal="center" vertical="center"/>
    </xf>
    <xf numFmtId="0" fontId="33" fillId="3" borderId="32" xfId="67" applyFont="1" applyFill="1" applyBorder="1" applyAlignment="1">
      <alignment horizontal="center" vertical="center"/>
    </xf>
    <xf numFmtId="0" fontId="26" fillId="3" borderId="80" xfId="67" applyFont="1" applyFill="1" applyBorder="1" applyAlignment="1">
      <alignment horizontal="center" vertical="center"/>
    </xf>
    <xf numFmtId="0" fontId="26" fillId="3" borderId="18" xfId="67" applyFont="1" applyFill="1" applyBorder="1" applyAlignment="1">
      <alignment horizontal="center" vertical="center"/>
    </xf>
    <xf numFmtId="0" fontId="15" fillId="0" borderId="6" xfId="67" applyNumberFormat="1" applyFont="1" applyFill="1" applyBorder="1" applyAlignment="1">
      <alignment horizontal="center" vertical="center"/>
    </xf>
    <xf numFmtId="191" fontId="15" fillId="0" borderId="8" xfId="67" applyNumberFormat="1" applyFont="1" applyFill="1" applyBorder="1" applyAlignment="1">
      <alignment horizontal="left" vertical="center"/>
    </xf>
    <xf numFmtId="194" fontId="33" fillId="0" borderId="8" xfId="67" applyNumberFormat="1" applyFont="1" applyFill="1" applyBorder="1" applyAlignment="1">
      <alignment vertical="center"/>
    </xf>
    <xf numFmtId="194" fontId="33" fillId="0" borderId="9" xfId="67" applyNumberFormat="1" applyFont="1" applyFill="1" applyBorder="1" applyAlignment="1">
      <alignment vertical="center"/>
    </xf>
    <xf numFmtId="0" fontId="15" fillId="0" borderId="6" xfId="67" applyNumberFormat="1" applyFont="1" applyFill="1" applyBorder="1" applyAlignment="1">
      <alignment horizontal="center" vertical="center" wrapText="1"/>
    </xf>
    <xf numFmtId="191" fontId="15" fillId="0" borderId="8" xfId="67" applyNumberFormat="1" applyFont="1" applyFill="1" applyBorder="1" applyAlignment="1">
      <alignment horizontal="left" vertical="center" wrapText="1"/>
    </xf>
    <xf numFmtId="194" fontId="33" fillId="0" borderId="8" xfId="68" applyNumberFormat="1" applyFont="1" applyFill="1" applyBorder="1" applyAlignment="1">
      <alignment vertical="center"/>
    </xf>
    <xf numFmtId="194" fontId="33" fillId="0" borderId="9" xfId="68" applyNumberFormat="1" applyFont="1" applyFill="1" applyBorder="1" applyAlignment="1">
      <alignment vertical="center"/>
    </xf>
    <xf numFmtId="0" fontId="15" fillId="0" borderId="43" xfId="67" applyNumberFormat="1" applyFont="1" applyFill="1" applyBorder="1" applyAlignment="1">
      <alignment horizontal="center" vertical="center"/>
    </xf>
    <xf numFmtId="191" fontId="15" fillId="0" borderId="33" xfId="67" applyNumberFormat="1" applyFont="1" applyFill="1" applyBorder="1" applyAlignment="1">
      <alignment horizontal="left" vertical="center"/>
    </xf>
    <xf numFmtId="194" fontId="33" fillId="0" borderId="33" xfId="67" applyNumberFormat="1" applyFont="1" applyFill="1" applyBorder="1" applyAlignment="1">
      <alignment vertical="center"/>
    </xf>
    <xf numFmtId="194" fontId="33" fillId="0" borderId="26" xfId="67" applyNumberFormat="1" applyFont="1" applyFill="1" applyBorder="1" applyAlignment="1">
      <alignment vertical="center"/>
    </xf>
    <xf numFmtId="0" fontId="15" fillId="0" borderId="0" xfId="67" applyFont="1" applyAlignment="1">
      <alignment horizontal="left" vertical="center"/>
    </xf>
    <xf numFmtId="0" fontId="26" fillId="3" borderId="34" xfId="67" applyFont="1" applyFill="1" applyBorder="1" applyAlignment="1">
      <alignment horizontal="left" vertical="center"/>
    </xf>
    <xf numFmtId="0" fontId="15" fillId="3" borderId="5" xfId="67" applyFont="1" applyFill="1" applyBorder="1" applyAlignment="1">
      <alignment horizontal="center" vertical="center" wrapText="1"/>
    </xf>
    <xf numFmtId="191" fontId="33" fillId="0" borderId="0" xfId="67" applyNumberFormat="1" applyFont="1" applyFill="1" applyBorder="1" applyAlignment="1">
      <alignment vertical="center"/>
    </xf>
    <xf numFmtId="191" fontId="33" fillId="0" borderId="0" xfId="67" applyNumberFormat="1" applyFont="1" applyFill="1" applyBorder="1" applyAlignment="1">
      <alignment horizontal="left" vertical="center"/>
    </xf>
    <xf numFmtId="0" fontId="15" fillId="0" borderId="0" xfId="67" applyNumberFormat="1" applyFont="1" applyFill="1" applyBorder="1" applyAlignment="1">
      <alignment horizontal="center" vertical="center"/>
    </xf>
    <xf numFmtId="191" fontId="26" fillId="0" borderId="0" xfId="67" applyNumberFormat="1" applyFont="1" applyFill="1" applyBorder="1" applyAlignment="1">
      <alignment horizontal="left" vertical="center"/>
    </xf>
    <xf numFmtId="0" fontId="15" fillId="0" borderId="0" xfId="67" applyFont="1" applyFill="1" applyBorder="1"/>
    <xf numFmtId="0" fontId="15" fillId="0" borderId="0" xfId="67" applyFont="1" applyFill="1"/>
    <xf numFmtId="194" fontId="33" fillId="0" borderId="7" xfId="67" applyNumberFormat="1" applyFont="1" applyFill="1" applyBorder="1" applyAlignment="1">
      <alignment vertical="center"/>
    </xf>
    <xf numFmtId="194" fontId="33" fillId="0" borderId="7" xfId="68" applyNumberFormat="1" applyFont="1" applyFill="1" applyBorder="1" applyAlignment="1">
      <alignment vertical="center"/>
    </xf>
    <xf numFmtId="0" fontId="15" fillId="3" borderId="39" xfId="1" applyFont="1" applyFill="1" applyBorder="1" applyAlignment="1">
      <alignment horizontal="center" vertical="center"/>
    </xf>
    <xf numFmtId="0" fontId="15" fillId="3" borderId="49" xfId="1" applyFont="1" applyFill="1" applyBorder="1" applyAlignment="1">
      <alignment horizontal="center" vertical="center"/>
    </xf>
    <xf numFmtId="0" fontId="20" fillId="3" borderId="48" xfId="1" applyFont="1" applyFill="1" applyBorder="1" applyAlignment="1">
      <alignment vertical="center" wrapText="1"/>
    </xf>
    <xf numFmtId="0" fontId="20" fillId="3" borderId="21" xfId="1" applyFont="1" applyFill="1" applyBorder="1" applyAlignment="1">
      <alignment vertical="center" wrapText="1"/>
    </xf>
    <xf numFmtId="0" fontId="20" fillId="3" borderId="87" xfId="1" applyFont="1" applyFill="1" applyBorder="1" applyAlignment="1">
      <alignment vertical="center" wrapText="1"/>
    </xf>
    <xf numFmtId="194" fontId="33" fillId="0" borderId="50" xfId="2" applyNumberFormat="1" applyFont="1" applyBorder="1"/>
    <xf numFmtId="0" fontId="44" fillId="0" borderId="0" xfId="1" applyFont="1" applyFill="1" applyBorder="1"/>
    <xf numFmtId="0" fontId="44" fillId="0" borderId="0" xfId="1" applyFont="1" applyFill="1" applyBorder="1" applyAlignment="1">
      <alignment horizontal="center" vertical="center"/>
    </xf>
    <xf numFmtId="0" fontId="44" fillId="0" borderId="0" xfId="1" applyFont="1"/>
    <xf numFmtId="56" fontId="11" fillId="4" borderId="6" xfId="69" quotePrefix="1" applyNumberFormat="1" applyFont="1" applyFill="1" applyBorder="1" applyAlignment="1">
      <alignment horizontal="center" vertical="center" wrapText="1"/>
    </xf>
    <xf numFmtId="0" fontId="11" fillId="4" borderId="7" xfId="69" applyFont="1" applyFill="1" applyBorder="1" applyAlignment="1">
      <alignment horizontal="left" vertical="center" wrapText="1" indent="1"/>
    </xf>
    <xf numFmtId="0" fontId="11" fillId="4" borderId="7" xfId="69" applyFont="1" applyFill="1" applyBorder="1" applyAlignment="1">
      <alignment horizontal="center" vertical="center" wrapText="1"/>
    </xf>
    <xf numFmtId="0" fontId="11" fillId="4" borderId="9" xfId="69" applyFont="1" applyFill="1" applyBorder="1" applyAlignment="1">
      <alignment horizontal="left" vertical="center" wrapText="1" indent="1"/>
    </xf>
    <xf numFmtId="0" fontId="11" fillId="4" borderId="6" xfId="69" quotePrefix="1" applyFont="1" applyFill="1" applyBorder="1" applyAlignment="1">
      <alignment horizontal="center" vertical="center" wrapText="1"/>
    </xf>
    <xf numFmtId="0" fontId="11" fillId="0" borderId="12" xfId="69" applyFont="1" applyBorder="1" applyAlignment="1">
      <alignment horizontal="center" vertical="center"/>
    </xf>
    <xf numFmtId="0" fontId="11" fillId="0" borderId="13" xfId="69" applyFont="1" applyBorder="1" applyAlignment="1">
      <alignment horizontal="left" vertical="center" indent="1"/>
    </xf>
    <xf numFmtId="0" fontId="11" fillId="0" borderId="15" xfId="69" applyFont="1" applyBorder="1" applyAlignment="1">
      <alignment horizontal="left" vertical="center" indent="1"/>
    </xf>
    <xf numFmtId="0" fontId="11" fillId="0" borderId="22" xfId="69" applyFont="1" applyBorder="1" applyAlignment="1">
      <alignment horizontal="center" vertical="center"/>
    </xf>
    <xf numFmtId="0" fontId="11" fillId="0" borderId="23" xfId="69" applyFont="1" applyBorder="1" applyAlignment="1">
      <alignment horizontal="left" vertical="center" indent="1"/>
    </xf>
    <xf numFmtId="0" fontId="11" fillId="0" borderId="26" xfId="69" applyFont="1" applyBorder="1" applyAlignment="1">
      <alignment horizontal="left" vertical="center" indent="1"/>
    </xf>
    <xf numFmtId="0" fontId="15" fillId="0" borderId="0" xfId="69" applyFont="1" applyAlignment="1">
      <alignment horizontal="right" vertical="center"/>
    </xf>
    <xf numFmtId="0" fontId="15" fillId="0" borderId="0" xfId="69" applyFont="1" applyAlignment="1">
      <alignment vertical="center"/>
    </xf>
    <xf numFmtId="0" fontId="16" fillId="0" borderId="0" xfId="69" applyFont="1" applyFill="1" applyAlignment="1">
      <alignment vertical="center"/>
    </xf>
    <xf numFmtId="0" fontId="45" fillId="0" borderId="0" xfId="69" applyFont="1" applyFill="1" applyAlignment="1">
      <alignment vertical="center"/>
    </xf>
    <xf numFmtId="0" fontId="46" fillId="0" borderId="0" xfId="69" applyFont="1" applyFill="1" applyAlignment="1">
      <alignment vertical="center"/>
    </xf>
    <xf numFmtId="0" fontId="47" fillId="0" borderId="0" xfId="69" applyFont="1" applyFill="1" applyAlignment="1">
      <alignment horizontal="right" vertical="center"/>
    </xf>
    <xf numFmtId="196" fontId="18" fillId="0" borderId="0" xfId="69" applyNumberFormat="1" applyFont="1" applyBorder="1" applyAlignment="1">
      <alignment vertical="center"/>
    </xf>
    <xf numFmtId="0" fontId="15" fillId="0" borderId="0" xfId="69" applyFont="1" applyAlignment="1">
      <alignment horizontal="center" vertical="center"/>
    </xf>
    <xf numFmtId="0" fontId="21" fillId="0" borderId="0" xfId="69" applyFont="1" applyAlignment="1">
      <alignment vertical="center" wrapText="1"/>
    </xf>
    <xf numFmtId="0" fontId="15" fillId="0" borderId="0" xfId="69" applyFont="1" applyAlignment="1">
      <alignment horizontal="right"/>
    </xf>
    <xf numFmtId="0" fontId="21" fillId="0" borderId="0" xfId="69" applyFont="1" applyAlignment="1">
      <alignment vertical="center"/>
    </xf>
    <xf numFmtId="0" fontId="24" fillId="3" borderId="2" xfId="69" applyFont="1" applyFill="1" applyBorder="1" applyAlignment="1">
      <alignment horizontal="center" vertical="center" shrinkToFit="1"/>
    </xf>
    <xf numFmtId="0" fontId="24" fillId="3" borderId="3" xfId="69" applyFont="1" applyFill="1" applyBorder="1" applyAlignment="1">
      <alignment horizontal="center" vertical="center"/>
    </xf>
    <xf numFmtId="0" fontId="22" fillId="3" borderId="5" xfId="69" applyFont="1" applyFill="1" applyBorder="1" applyAlignment="1">
      <alignment horizontal="center" vertical="center"/>
    </xf>
    <xf numFmtId="0" fontId="24" fillId="3" borderId="116" xfId="69" applyFont="1" applyFill="1" applyBorder="1" applyAlignment="1">
      <alignment horizontal="center" vertical="center" shrinkToFit="1"/>
    </xf>
    <xf numFmtId="0" fontId="24" fillId="3" borderId="117" xfId="69" applyFont="1" applyFill="1" applyBorder="1" applyAlignment="1">
      <alignment horizontal="center" vertical="center"/>
    </xf>
    <xf numFmtId="0" fontId="51" fillId="0" borderId="3" xfId="57" applyFont="1" applyBorder="1" applyAlignment="1">
      <alignment horizontal="left" vertical="center" wrapText="1"/>
    </xf>
    <xf numFmtId="0" fontId="51" fillId="0" borderId="34" xfId="57" applyFont="1" applyBorder="1" applyAlignment="1">
      <alignment horizontal="left" vertical="center" wrapText="1"/>
    </xf>
    <xf numFmtId="0" fontId="22" fillId="3" borderId="5" xfId="69" applyFont="1" applyFill="1" applyBorder="1" applyAlignment="1">
      <alignment horizontal="center" vertical="center" wrapText="1"/>
    </xf>
    <xf numFmtId="0" fontId="15" fillId="0" borderId="54" xfId="69" applyFont="1" applyBorder="1" applyAlignment="1">
      <alignment horizontal="left" vertical="center" indent="1"/>
    </xf>
    <xf numFmtId="176" fontId="15" fillId="4" borderId="119" xfId="69" applyNumberFormat="1" applyFont="1" applyFill="1" applyBorder="1" applyAlignment="1">
      <alignment vertical="center"/>
    </xf>
    <xf numFmtId="49" fontId="11" fillId="0" borderId="50" xfId="69" quotePrefix="1" applyNumberFormat="1" applyFont="1" applyFill="1" applyBorder="1" applyAlignment="1">
      <alignment horizontal="center" vertical="center" shrinkToFit="1"/>
    </xf>
    <xf numFmtId="180" fontId="15" fillId="4" borderId="8" xfId="69" applyNumberFormat="1" applyFont="1" applyFill="1" applyBorder="1" applyAlignment="1">
      <alignment vertical="center"/>
    </xf>
    <xf numFmtId="176" fontId="15" fillId="10" borderId="119" xfId="69" applyNumberFormat="1" applyFont="1" applyFill="1" applyBorder="1" applyAlignment="1">
      <alignment vertical="center"/>
    </xf>
    <xf numFmtId="176" fontId="15" fillId="4" borderId="72" xfId="69" applyNumberFormat="1" applyFont="1" applyFill="1" applyBorder="1" applyAlignment="1">
      <alignment vertical="center"/>
    </xf>
    <xf numFmtId="49" fontId="11" fillId="0" borderId="50" xfId="69" applyNumberFormat="1" applyFont="1" applyFill="1" applyBorder="1" applyAlignment="1">
      <alignment horizontal="center" vertical="center" shrinkToFit="1"/>
    </xf>
    <xf numFmtId="176" fontId="15" fillId="10" borderId="72" xfId="69" applyNumberFormat="1" applyFont="1" applyFill="1" applyBorder="1" applyAlignment="1">
      <alignment vertical="center"/>
    </xf>
    <xf numFmtId="0" fontId="15" fillId="0" borderId="81" xfId="69" applyFont="1" applyBorder="1" applyAlignment="1">
      <alignment horizontal="center" vertical="center"/>
    </xf>
    <xf numFmtId="0" fontId="15" fillId="0" borderId="33" xfId="69" applyFont="1" applyBorder="1" applyAlignment="1">
      <alignment horizontal="center" vertical="center"/>
    </xf>
    <xf numFmtId="176" fontId="15" fillId="0" borderId="104" xfId="69" applyNumberFormat="1" applyFont="1" applyBorder="1" applyAlignment="1">
      <alignment vertical="center"/>
    </xf>
    <xf numFmtId="49" fontId="11" fillId="0" borderId="88" xfId="69" applyNumberFormat="1" applyFont="1" applyFill="1" applyBorder="1" applyAlignment="1">
      <alignment horizontal="center" vertical="center" shrinkToFit="1"/>
    </xf>
    <xf numFmtId="0" fontId="52" fillId="0" borderId="7" xfId="69" applyFont="1" applyFill="1" applyBorder="1" applyAlignment="1">
      <alignment vertical="center" shrinkToFit="1"/>
    </xf>
    <xf numFmtId="176" fontId="15" fillId="10" borderId="104" xfId="69" applyNumberFormat="1" applyFont="1" applyFill="1" applyBorder="1" applyAlignment="1">
      <alignment vertical="center"/>
    </xf>
    <xf numFmtId="176" fontId="15" fillId="4" borderId="104" xfId="69" applyNumberFormat="1" applyFont="1" applyFill="1" applyBorder="1" applyAlignment="1">
      <alignment vertical="center"/>
    </xf>
    <xf numFmtId="0" fontId="15" fillId="0" borderId="0" xfId="69" applyFont="1" applyBorder="1" applyAlignment="1">
      <alignment horizontal="right" vertical="center"/>
    </xf>
    <xf numFmtId="0" fontId="11" fillId="0" borderId="0" xfId="5"/>
    <xf numFmtId="0" fontId="11" fillId="0" borderId="14" xfId="5" applyBorder="1" applyAlignment="1">
      <alignment horizontal="center" vertical="center"/>
    </xf>
    <xf numFmtId="0" fontId="11" fillId="0" borderId="16" xfId="5" applyBorder="1" applyAlignment="1">
      <alignment vertical="center" wrapText="1"/>
    </xf>
    <xf numFmtId="49" fontId="11" fillId="0" borderId="8" xfId="69" applyNumberFormat="1" applyFont="1" applyFill="1" applyBorder="1" applyAlignment="1">
      <alignment horizontal="center" vertical="center" shrinkToFit="1"/>
    </xf>
    <xf numFmtId="0" fontId="52" fillId="0" borderId="8" xfId="69" applyFont="1" applyFill="1" applyBorder="1" applyAlignment="1">
      <alignment vertical="center" shrinkToFit="1"/>
    </xf>
    <xf numFmtId="10" fontId="0" fillId="0" borderId="8" xfId="70" applyNumberFormat="1" applyFont="1" applyBorder="1" applyAlignment="1"/>
    <xf numFmtId="49" fontId="11" fillId="11" borderId="8" xfId="69" applyNumberFormat="1" applyFont="1" applyFill="1" applyBorder="1" applyAlignment="1">
      <alignment horizontal="center" vertical="center" shrinkToFit="1"/>
    </xf>
    <xf numFmtId="0" fontId="52" fillId="11" borderId="8" xfId="69" applyFont="1" applyFill="1" applyBorder="1" applyAlignment="1">
      <alignment vertical="center" shrinkToFit="1"/>
    </xf>
    <xf numFmtId="10" fontId="0" fillId="11" borderId="8" xfId="70" applyNumberFormat="1" applyFont="1" applyFill="1" applyBorder="1" applyAlignment="1"/>
    <xf numFmtId="176" fontId="20" fillId="10" borderId="33" xfId="1" applyNumberFormat="1" applyFont="1" applyFill="1" applyBorder="1" applyAlignment="1">
      <alignment vertical="center"/>
    </xf>
    <xf numFmtId="0" fontId="11" fillId="0" borderId="49" xfId="5" applyBorder="1"/>
    <xf numFmtId="0" fontId="11" fillId="0" borderId="11" xfId="5" applyBorder="1"/>
    <xf numFmtId="0" fontId="11" fillId="0" borderId="48" xfId="5" applyBorder="1"/>
    <xf numFmtId="0" fontId="11" fillId="0" borderId="21" xfId="5" applyBorder="1"/>
    <xf numFmtId="0" fontId="15" fillId="3" borderId="32" xfId="1" applyFont="1" applyFill="1" applyBorder="1" applyAlignment="1">
      <alignment horizontal="center" vertical="center" shrinkToFit="1"/>
    </xf>
    <xf numFmtId="0" fontId="15" fillId="0" borderId="24" xfId="1" applyFont="1" applyBorder="1" applyAlignment="1">
      <alignment horizontal="right"/>
    </xf>
    <xf numFmtId="0" fontId="15" fillId="0" borderId="0" xfId="0" applyFont="1" applyAlignment="1"/>
    <xf numFmtId="0" fontId="15" fillId="0" borderId="0" xfId="0" applyFont="1" applyAlignment="1">
      <alignment horizontal="right"/>
    </xf>
    <xf numFmtId="0" fontId="15" fillId="0" borderId="24" xfId="0" applyFont="1" applyBorder="1" applyAlignment="1">
      <alignment horizontal="right"/>
    </xf>
    <xf numFmtId="183" fontId="15" fillId="3" borderId="36" xfId="0" applyNumberFormat="1" applyFont="1" applyFill="1" applyBorder="1" applyAlignment="1">
      <alignment horizontal="center"/>
    </xf>
    <xf numFmtId="0" fontId="15" fillId="3" borderId="4" xfId="0" applyFont="1" applyFill="1" applyBorder="1" applyAlignment="1"/>
    <xf numFmtId="0" fontId="15" fillId="3" borderId="37" xfId="0" applyFont="1" applyFill="1" applyBorder="1" applyAlignment="1"/>
    <xf numFmtId="0" fontId="15" fillId="3" borderId="0" xfId="0" applyFont="1" applyFill="1" applyAlignment="1"/>
    <xf numFmtId="0" fontId="15" fillId="3" borderId="67" xfId="0" applyFont="1" applyFill="1" applyBorder="1" applyAlignment="1"/>
    <xf numFmtId="183" fontId="15" fillId="3" borderId="0" xfId="0" applyNumberFormat="1" applyFont="1" applyFill="1" applyBorder="1" applyAlignment="1">
      <alignment horizontal="center" shrinkToFit="1"/>
    </xf>
    <xf numFmtId="0" fontId="15" fillId="3" borderId="15" xfId="0" applyFont="1" applyFill="1" applyBorder="1" applyAlignment="1">
      <alignment horizontal="center" shrinkToFit="1"/>
    </xf>
    <xf numFmtId="0" fontId="15" fillId="3" borderId="16" xfId="0" applyFont="1" applyFill="1" applyBorder="1" applyAlignment="1"/>
    <xf numFmtId="0" fontId="11" fillId="3" borderId="17" xfId="0" applyFont="1" applyFill="1" applyBorder="1" applyAlignment="1">
      <alignment horizontal="center"/>
    </xf>
    <xf numFmtId="0" fontId="15" fillId="3" borderId="18" xfId="0" applyFont="1" applyFill="1" applyBorder="1" applyAlignment="1"/>
    <xf numFmtId="0" fontId="15" fillId="3" borderId="19" xfId="0" applyFont="1" applyFill="1" applyBorder="1" applyAlignment="1">
      <alignment horizontal="center"/>
    </xf>
    <xf numFmtId="0" fontId="15" fillId="0" borderId="12" xfId="0" applyFont="1" applyFill="1" applyBorder="1" applyAlignment="1">
      <alignment vertical="center"/>
    </xf>
    <xf numFmtId="185" fontId="15" fillId="0" borderId="49" xfId="0" applyNumberFormat="1" applyFont="1" applyBorder="1" applyAlignment="1"/>
    <xf numFmtId="189" fontId="15" fillId="0" borderId="49" xfId="0" applyNumberFormat="1" applyFont="1" applyBorder="1" applyAlignment="1"/>
    <xf numFmtId="189" fontId="15" fillId="0" borderId="15" xfId="0" applyNumberFormat="1" applyFont="1" applyBorder="1" applyAlignment="1"/>
    <xf numFmtId="0" fontId="15" fillId="0" borderId="38" xfId="0" applyFont="1" applyFill="1" applyBorder="1" applyAlignment="1">
      <alignment vertical="center"/>
    </xf>
    <xf numFmtId="187" fontId="15" fillId="0" borderId="15" xfId="0" applyNumberFormat="1" applyFont="1" applyBorder="1" applyAlignment="1"/>
    <xf numFmtId="0" fontId="15" fillId="0" borderId="69" xfId="0" applyFont="1" applyFill="1" applyBorder="1" applyAlignment="1">
      <alignment vertical="center"/>
    </xf>
    <xf numFmtId="189" fontId="15" fillId="0" borderId="70" xfId="0" applyNumberFormat="1" applyFont="1" applyBorder="1" applyAlignment="1"/>
    <xf numFmtId="189" fontId="15" fillId="0" borderId="60" xfId="0" applyNumberFormat="1" applyFont="1" applyBorder="1" applyAlignment="1"/>
    <xf numFmtId="0" fontId="15" fillId="0" borderId="57" xfId="0" applyFont="1" applyFill="1" applyBorder="1" applyAlignment="1">
      <alignment vertical="center"/>
    </xf>
    <xf numFmtId="187" fontId="15" fillId="0" borderId="60" xfId="0" applyNumberFormat="1" applyFont="1" applyBorder="1" applyAlignment="1"/>
    <xf numFmtId="0" fontId="15" fillId="0" borderId="20" xfId="0" applyFont="1" applyFill="1" applyBorder="1" applyAlignment="1">
      <alignment vertical="center"/>
    </xf>
    <xf numFmtId="189" fontId="15" fillId="0" borderId="48" xfId="0" applyNumberFormat="1" applyFont="1" applyBorder="1" applyAlignment="1"/>
    <xf numFmtId="189" fontId="15" fillId="0" borderId="19" xfId="0" applyNumberFormat="1" applyFont="1" applyBorder="1" applyAlignment="1"/>
    <xf numFmtId="0" fontId="15" fillId="0" borderId="80" xfId="0" applyFont="1" applyFill="1" applyBorder="1" applyAlignment="1">
      <alignment vertical="center"/>
    </xf>
    <xf numFmtId="187" fontId="15" fillId="0" borderId="19" xfId="0" applyNumberFormat="1" applyFont="1" applyBorder="1" applyAlignment="1"/>
    <xf numFmtId="0" fontId="15" fillId="0" borderId="43" xfId="0" applyFont="1" applyBorder="1" applyAlignment="1"/>
    <xf numFmtId="189" fontId="15" fillId="0" borderId="71" xfId="0" applyNumberFormat="1" applyFont="1" applyBorder="1" applyAlignment="1"/>
    <xf numFmtId="189" fontId="15" fillId="0" borderId="47" xfId="0" applyNumberFormat="1" applyFont="1" applyBorder="1" applyAlignment="1"/>
    <xf numFmtId="0" fontId="15" fillId="0" borderId="81" xfId="0" applyFont="1" applyBorder="1" applyAlignment="1"/>
    <xf numFmtId="187" fontId="15" fillId="0" borderId="26" xfId="0" applyNumberFormat="1" applyFont="1" applyBorder="1" applyAlignment="1"/>
    <xf numFmtId="0" fontId="33" fillId="0" borderId="0" xfId="0" applyFont="1" applyBorder="1" applyAlignment="1"/>
    <xf numFmtId="0" fontId="15" fillId="0" borderId="0" xfId="0" applyFont="1" applyBorder="1" applyAlignment="1"/>
    <xf numFmtId="0" fontId="30" fillId="0" borderId="0" xfId="0" applyFont="1" applyBorder="1" applyAlignment="1"/>
    <xf numFmtId="183" fontId="15" fillId="0" borderId="0" xfId="0" applyNumberFormat="1" applyFont="1" applyBorder="1" applyAlignment="1">
      <alignment horizontal="center" shrinkToFit="1"/>
    </xf>
    <xf numFmtId="0" fontId="30" fillId="0" borderId="0" xfId="0" applyFont="1" applyAlignment="1"/>
    <xf numFmtId="0" fontId="15" fillId="0" borderId="43" xfId="1" applyFont="1" applyBorder="1" applyAlignment="1">
      <alignment shrinkToFit="1"/>
    </xf>
    <xf numFmtId="193" fontId="15" fillId="0" borderId="26" xfId="1" applyNumberFormat="1" applyFont="1" applyBorder="1"/>
    <xf numFmtId="0" fontId="11" fillId="0" borderId="18" xfId="0" applyFont="1" applyBorder="1" applyAlignment="1">
      <alignment horizontal="left" vertical="center" indent="1"/>
    </xf>
    <xf numFmtId="0" fontId="11" fillId="0" borderId="19" xfId="0" applyFont="1" applyBorder="1" applyAlignment="1">
      <alignment horizontal="left" vertical="center" indent="1"/>
    </xf>
    <xf numFmtId="0" fontId="11" fillId="0" borderId="21" xfId="0" applyFont="1" applyBorder="1" applyAlignment="1">
      <alignment horizontal="left" vertical="center" indent="1"/>
    </xf>
    <xf numFmtId="0" fontId="24" fillId="0" borderId="0" xfId="69" applyFont="1" applyFill="1" applyAlignment="1">
      <alignment vertical="center"/>
    </xf>
    <xf numFmtId="0" fontId="20" fillId="0" borderId="0" xfId="69" applyFont="1" applyFill="1" applyAlignment="1">
      <alignment vertical="center"/>
    </xf>
    <xf numFmtId="0" fontId="15" fillId="0" borderId="0" xfId="1" applyFont="1" applyFill="1" applyBorder="1" applyAlignment="1">
      <alignment horizontal="center" vertical="center"/>
    </xf>
    <xf numFmtId="0" fontId="53" fillId="12" borderId="0" xfId="0" applyFont="1" applyFill="1" applyAlignment="1"/>
    <xf numFmtId="0" fontId="0" fillId="12" borderId="0" xfId="0" applyFill="1" applyAlignment="1"/>
    <xf numFmtId="0" fontId="55" fillId="12" borderId="49" xfId="0" applyFont="1" applyFill="1" applyBorder="1" applyAlignment="1"/>
    <xf numFmtId="0" fontId="55" fillId="12" borderId="11" xfId="0" applyFont="1" applyFill="1" applyBorder="1" applyAlignment="1"/>
    <xf numFmtId="197" fontId="55" fillId="12" borderId="39" xfId="0" applyNumberFormat="1" applyFont="1" applyFill="1" applyBorder="1" applyAlignment="1">
      <alignment horizontal="center"/>
    </xf>
    <xf numFmtId="0" fontId="55" fillId="12" borderId="48" xfId="0" applyFont="1" applyFill="1" applyBorder="1" applyAlignment="1">
      <alignment horizontal="center" vertical="center" wrapText="1"/>
    </xf>
    <xf numFmtId="0" fontId="55" fillId="12" borderId="21" xfId="0" applyFont="1" applyFill="1" applyBorder="1" applyAlignment="1">
      <alignment horizontal="center" vertical="center" wrapText="1"/>
    </xf>
    <xf numFmtId="0" fontId="55" fillId="12" borderId="87" xfId="0" applyFont="1" applyFill="1" applyBorder="1" applyAlignment="1">
      <alignment horizontal="center" vertical="center" wrapText="1"/>
    </xf>
    <xf numFmtId="197" fontId="55" fillId="12" borderId="50" xfId="0" applyNumberFormat="1" applyFont="1" applyFill="1" applyBorder="1" applyAlignment="1">
      <alignment shrinkToFit="1"/>
    </xf>
    <xf numFmtId="0" fontId="55" fillId="12" borderId="13" xfId="0" applyFont="1" applyFill="1" applyBorder="1" applyAlignment="1">
      <alignment shrinkToFit="1"/>
    </xf>
    <xf numFmtId="197" fontId="55" fillId="12" borderId="11" xfId="0" applyNumberFormat="1" applyFont="1" applyFill="1" applyBorder="1" applyAlignment="1">
      <alignment horizontal="center"/>
    </xf>
    <xf numFmtId="195" fontId="55" fillId="12" borderId="0" xfId="0" applyNumberFormat="1" applyFont="1" applyFill="1" applyBorder="1" applyAlignment="1"/>
    <xf numFmtId="195" fontId="55" fillId="12" borderId="13" xfId="0" applyNumberFormat="1" applyFont="1" applyFill="1" applyBorder="1" applyAlignment="1"/>
    <xf numFmtId="197" fontId="55" fillId="12" borderId="48" xfId="0" applyNumberFormat="1" applyFont="1" applyFill="1" applyBorder="1" applyAlignment="1">
      <alignment shrinkToFit="1"/>
    </xf>
    <xf numFmtId="0" fontId="55" fillId="12" borderId="21" xfId="0" applyFont="1" applyFill="1" applyBorder="1" applyAlignment="1">
      <alignment shrinkToFit="1"/>
    </xf>
    <xf numFmtId="195" fontId="55" fillId="12" borderId="87" xfId="0" applyNumberFormat="1" applyFont="1" applyFill="1" applyBorder="1" applyAlignment="1"/>
    <xf numFmtId="195" fontId="55" fillId="12" borderId="21" xfId="0" applyNumberFormat="1" applyFont="1" applyFill="1" applyBorder="1" applyAlignment="1"/>
    <xf numFmtId="197" fontId="15" fillId="0" borderId="118" xfId="69" applyNumberFormat="1" applyFont="1" applyBorder="1" applyAlignment="1">
      <alignment horizontal="center" vertical="center"/>
    </xf>
    <xf numFmtId="197" fontId="15" fillId="0" borderId="54" xfId="69" applyNumberFormat="1" applyFont="1" applyBorder="1" applyAlignment="1">
      <alignment horizontal="left" vertical="center" indent="1"/>
    </xf>
    <xf numFmtId="197" fontId="15" fillId="0" borderId="69" xfId="69" applyNumberFormat="1" applyFont="1" applyBorder="1" applyAlignment="1">
      <alignment horizontal="center" vertical="center"/>
    </xf>
    <xf numFmtId="197" fontId="15" fillId="0" borderId="58" xfId="69" applyNumberFormat="1" applyFont="1" applyBorder="1" applyAlignment="1">
      <alignment horizontal="left" vertical="center" indent="1"/>
    </xf>
    <xf numFmtId="197" fontId="52" fillId="0" borderId="13" xfId="69" applyNumberFormat="1" applyFont="1" applyFill="1" applyBorder="1" applyAlignment="1">
      <alignment vertical="center" shrinkToFit="1"/>
    </xf>
    <xf numFmtId="197" fontId="15" fillId="3" borderId="31" xfId="1" applyNumberFormat="1" applyFont="1" applyFill="1" applyBorder="1" applyAlignment="1">
      <alignment horizontal="center" vertical="center"/>
    </xf>
    <xf numFmtId="197" fontId="20" fillId="3" borderId="18" xfId="1" applyNumberFormat="1" applyFont="1" applyFill="1" applyBorder="1" applyAlignment="1">
      <alignment horizontal="center" vertical="center" wrapText="1"/>
    </xf>
    <xf numFmtId="0" fontId="15" fillId="0" borderId="118" xfId="1" applyFont="1" applyBorder="1" applyAlignment="1">
      <alignment vertical="center" shrinkToFit="1"/>
    </xf>
    <xf numFmtId="197" fontId="15" fillId="0" borderId="41" xfId="1" applyNumberFormat="1" applyFont="1" applyFill="1" applyBorder="1" applyAlignment="1">
      <alignment horizontal="center"/>
    </xf>
    <xf numFmtId="197" fontId="15" fillId="0" borderId="38" xfId="1" applyNumberFormat="1" applyFont="1" applyFill="1" applyBorder="1" applyAlignment="1">
      <alignment horizontal="center"/>
    </xf>
    <xf numFmtId="197" fontId="15" fillId="0" borderId="80" xfId="1" applyNumberFormat="1" applyFont="1" applyFill="1" applyBorder="1" applyAlignment="1">
      <alignment horizontal="center"/>
    </xf>
    <xf numFmtId="197" fontId="15" fillId="0" borderId="42" xfId="1" applyNumberFormat="1" applyFont="1" applyFill="1" applyBorder="1"/>
    <xf numFmtId="197" fontId="15" fillId="0" borderId="44" xfId="1" applyNumberFormat="1" applyFont="1" applyFill="1" applyBorder="1" applyAlignment="1">
      <alignment horizontal="center"/>
    </xf>
    <xf numFmtId="197" fontId="15" fillId="0" borderId="45" xfId="1" applyNumberFormat="1" applyFont="1" applyFill="1" applyBorder="1"/>
    <xf numFmtId="197" fontId="15" fillId="0" borderId="40" xfId="1" applyNumberFormat="1" applyFont="1" applyFill="1" applyBorder="1"/>
    <xf numFmtId="0" fontId="33" fillId="3" borderId="18" xfId="67" applyFont="1" applyFill="1" applyBorder="1" applyAlignment="1">
      <alignment horizontal="center" vertical="center"/>
    </xf>
    <xf numFmtId="0" fontId="33" fillId="3" borderId="19" xfId="67" applyFont="1" applyFill="1" applyBorder="1" applyAlignment="1">
      <alignment horizontal="center" vertical="center"/>
    </xf>
    <xf numFmtId="0" fontId="33" fillId="3" borderId="48" xfId="67" applyFont="1" applyFill="1" applyBorder="1" applyAlignment="1">
      <alignment horizontal="center" vertical="center"/>
    </xf>
    <xf numFmtId="194" fontId="33" fillId="0" borderId="88" xfId="67" applyNumberFormat="1" applyFont="1" applyFill="1" applyBorder="1" applyAlignment="1">
      <alignment vertical="center"/>
    </xf>
    <xf numFmtId="194" fontId="33" fillId="0" borderId="88" xfId="68" applyNumberFormat="1" applyFont="1" applyFill="1" applyBorder="1" applyAlignment="1">
      <alignment vertical="center"/>
    </xf>
    <xf numFmtId="0" fontId="56" fillId="0" borderId="0" xfId="1" applyFont="1" applyFill="1" applyBorder="1" applyAlignment="1">
      <alignment horizontal="center" vertical="center"/>
    </xf>
    <xf numFmtId="0" fontId="56" fillId="0" borderId="0" xfId="1" applyFont="1" applyFill="1" applyBorder="1" applyAlignment="1">
      <alignment vertical="center" shrinkToFit="1"/>
    </xf>
    <xf numFmtId="194" fontId="56" fillId="0" borderId="0" xfId="1" applyNumberFormat="1" applyFont="1" applyFill="1" applyBorder="1" applyAlignment="1">
      <alignment vertical="center"/>
    </xf>
    <xf numFmtId="185" fontId="56" fillId="0" borderId="0" xfId="1" applyNumberFormat="1" applyFont="1" applyFill="1" applyBorder="1" applyAlignment="1">
      <alignment vertical="center"/>
    </xf>
    <xf numFmtId="197" fontId="56" fillId="0" borderId="0" xfId="1" applyNumberFormat="1" applyFont="1" applyFill="1" applyBorder="1" applyAlignment="1">
      <alignment horizontal="center"/>
    </xf>
    <xf numFmtId="197" fontId="15" fillId="3" borderId="115" xfId="1" applyNumberFormat="1" applyFont="1" applyFill="1" applyBorder="1" applyAlignment="1">
      <alignment horizontal="center" vertical="center"/>
    </xf>
    <xf numFmtId="197" fontId="15" fillId="3" borderId="36" xfId="1" applyNumberFormat="1" applyFont="1" applyFill="1" applyBorder="1" applyAlignment="1">
      <alignment horizontal="center" vertical="center"/>
    </xf>
    <xf numFmtId="197" fontId="15" fillId="3" borderId="37" xfId="1" applyNumberFormat="1" applyFont="1" applyFill="1" applyBorder="1" applyAlignment="1">
      <alignment horizontal="center" vertical="center"/>
    </xf>
    <xf numFmtId="0" fontId="15" fillId="3" borderId="80" xfId="1" applyFont="1" applyFill="1" applyBorder="1" applyAlignment="1"/>
    <xf numFmtId="0" fontId="20" fillId="3" borderId="48" xfId="1" applyFont="1" applyFill="1" applyBorder="1" applyAlignment="1">
      <alignment vertical="center"/>
    </xf>
    <xf numFmtId="0" fontId="20" fillId="3" borderId="87" xfId="1" applyFont="1" applyFill="1" applyBorder="1" applyAlignment="1">
      <alignment vertical="center"/>
    </xf>
    <xf numFmtId="0" fontId="20" fillId="3" borderId="86" xfId="1" applyFont="1" applyFill="1" applyBorder="1" applyAlignment="1">
      <alignment vertical="center"/>
    </xf>
    <xf numFmtId="181" fontId="20" fillId="10" borderId="81" xfId="72" applyNumberFormat="1" applyFont="1" applyFill="1" applyBorder="1" applyAlignment="1">
      <alignment horizontal="centerContinuous" vertical="center"/>
    </xf>
    <xf numFmtId="181" fontId="20" fillId="10" borderId="104" xfId="72" applyNumberFormat="1" applyFont="1" applyFill="1" applyBorder="1" applyAlignment="1">
      <alignment horizontal="centerContinuous" vertical="center"/>
    </xf>
    <xf numFmtId="0" fontId="11" fillId="0" borderId="49" xfId="69" applyFont="1" applyBorder="1" applyAlignment="1">
      <alignment horizontal="center" vertical="center"/>
    </xf>
    <xf numFmtId="0" fontId="11" fillId="0" borderId="51" xfId="69" applyFont="1" applyBorder="1" applyAlignment="1">
      <alignment horizontal="center" vertical="center"/>
    </xf>
    <xf numFmtId="0" fontId="11" fillId="0" borderId="14" xfId="69" applyFont="1" applyBorder="1" applyAlignment="1">
      <alignment horizontal="center" vertical="center"/>
    </xf>
    <xf numFmtId="0" fontId="11" fillId="0" borderId="46" xfId="69" applyFont="1" applyBorder="1" applyAlignment="1">
      <alignment horizontal="center" vertical="center"/>
    </xf>
    <xf numFmtId="0" fontId="11" fillId="0" borderId="0" xfId="1" applyFont="1" applyAlignment="1">
      <alignment vertical="top" wrapText="1"/>
    </xf>
    <xf numFmtId="0" fontId="11" fillId="0" borderId="14" xfId="1" applyFont="1" applyBorder="1" applyAlignment="1">
      <alignment horizontal="left" vertical="center" indent="1"/>
    </xf>
    <xf numFmtId="0" fontId="11" fillId="0" borderId="16" xfId="1" applyFont="1" applyBorder="1" applyAlignment="1">
      <alignment horizontal="left" vertical="center" indent="1"/>
    </xf>
    <xf numFmtId="0" fontId="6" fillId="0" borderId="18" xfId="1" applyBorder="1" applyAlignment="1">
      <alignment horizontal="left" vertical="center" indent="1"/>
    </xf>
    <xf numFmtId="0" fontId="11" fillId="0" borderId="11" xfId="1" applyFont="1" applyBorder="1" applyAlignment="1">
      <alignment horizontal="center" vertical="center" wrapText="1"/>
    </xf>
    <xf numFmtId="0" fontId="11" fillId="0" borderId="21" xfId="1" applyFont="1" applyBorder="1" applyAlignment="1">
      <alignment horizontal="center" vertical="center"/>
    </xf>
    <xf numFmtId="0" fontId="11" fillId="4" borderId="14" xfId="69" applyFont="1" applyFill="1" applyBorder="1" applyAlignment="1">
      <alignment horizontal="center" vertical="center"/>
    </xf>
    <xf numFmtId="0" fontId="11" fillId="4" borderId="18" xfId="69" applyFont="1" applyFill="1" applyBorder="1" applyAlignment="1">
      <alignment horizontal="center" vertical="center"/>
    </xf>
    <xf numFmtId="0" fontId="11" fillId="0" borderId="14" xfId="1" applyFont="1" applyBorder="1" applyAlignment="1">
      <alignment horizontal="center" vertical="center" wrapText="1"/>
    </xf>
    <xf numFmtId="0" fontId="11" fillId="0" borderId="16" xfId="1" applyFont="1" applyBorder="1" applyAlignment="1">
      <alignment horizontal="center" vertical="center" wrapText="1"/>
    </xf>
    <xf numFmtId="0" fontId="11" fillId="0" borderId="18" xfId="1" applyFont="1" applyBorder="1" applyAlignment="1">
      <alignment horizontal="center" vertical="center" wrapText="1"/>
    </xf>
    <xf numFmtId="0" fontId="19" fillId="0" borderId="27" xfId="69" applyFont="1" applyBorder="1" applyAlignment="1">
      <alignment horizontal="center" vertical="center"/>
    </xf>
    <xf numFmtId="0" fontId="19" fillId="0" borderId="28" xfId="69" applyFont="1" applyBorder="1" applyAlignment="1">
      <alignment horizontal="center" vertical="center"/>
    </xf>
    <xf numFmtId="0" fontId="19" fillId="0" borderId="29" xfId="69" applyFont="1" applyBorder="1" applyAlignment="1">
      <alignment horizontal="center" vertical="center"/>
    </xf>
    <xf numFmtId="0" fontId="20" fillId="0" borderId="0" xfId="1" applyFont="1" applyFill="1" applyBorder="1" applyAlignment="1">
      <alignment horizontal="center" vertical="center"/>
    </xf>
    <xf numFmtId="0" fontId="22" fillId="3" borderId="52" xfId="72" applyFont="1" applyFill="1" applyBorder="1" applyAlignment="1">
      <alignment horizontal="center" vertical="center" wrapText="1"/>
    </xf>
    <xf numFmtId="0" fontId="22" fillId="3" borderId="97" xfId="72" applyFont="1" applyFill="1" applyBorder="1" applyAlignment="1">
      <alignment horizontal="center" vertical="center" wrapText="1"/>
    </xf>
    <xf numFmtId="0" fontId="20" fillId="0" borderId="0" xfId="1" applyFont="1" applyFill="1" applyBorder="1" applyAlignment="1">
      <alignment vertical="center"/>
    </xf>
    <xf numFmtId="0" fontId="19" fillId="0" borderId="27" xfId="1" applyFont="1" applyFill="1" applyBorder="1" applyAlignment="1">
      <alignment horizontal="center" vertical="center"/>
    </xf>
    <xf numFmtId="0" fontId="19" fillId="0" borderId="28" xfId="1" applyFont="1" applyFill="1" applyBorder="1" applyAlignment="1">
      <alignment horizontal="center" vertical="center"/>
    </xf>
    <xf numFmtId="0" fontId="19" fillId="0" borderId="29" xfId="1" applyFont="1" applyFill="1" applyBorder="1" applyAlignment="1">
      <alignment horizontal="center" vertical="center"/>
    </xf>
    <xf numFmtId="0" fontId="22" fillId="0" borderId="0" xfId="1" applyFont="1" applyFill="1" applyBorder="1" applyAlignment="1">
      <alignment vertical="center"/>
    </xf>
    <xf numFmtId="0" fontId="13" fillId="0" borderId="0" xfId="1" applyFont="1" applyFill="1" applyBorder="1" applyAlignment="1">
      <alignment vertical="center"/>
    </xf>
    <xf numFmtId="0" fontId="22" fillId="0" borderId="0" xfId="1" applyFont="1" applyFill="1" applyBorder="1" applyAlignment="1">
      <alignment horizontal="center" vertical="center"/>
    </xf>
    <xf numFmtId="0" fontId="6" fillId="0" borderId="0" xfId="1" applyFill="1" applyBorder="1" applyAlignment="1">
      <alignment horizontal="center" vertical="center"/>
    </xf>
    <xf numFmtId="0" fontId="6" fillId="0" borderId="0" xfId="1" applyFill="1" applyBorder="1" applyAlignment="1">
      <alignment vertical="center"/>
    </xf>
    <xf numFmtId="0" fontId="15" fillId="3" borderId="32" xfId="1" applyFont="1" applyFill="1" applyBorder="1" applyAlignment="1">
      <alignment horizontal="center" vertical="center" shrinkToFit="1"/>
    </xf>
    <xf numFmtId="0" fontId="6" fillId="3" borderId="19" xfId="1" applyFill="1" applyBorder="1" applyAlignment="1">
      <alignment horizontal="center" vertical="center" shrinkToFit="1"/>
    </xf>
    <xf numFmtId="183" fontId="15" fillId="0" borderId="0" xfId="1" applyNumberFormat="1" applyFont="1" applyBorder="1" applyAlignment="1">
      <alignment horizontal="center"/>
    </xf>
    <xf numFmtId="0" fontId="15" fillId="0" borderId="0" xfId="1" applyFont="1" applyFill="1" applyBorder="1" applyAlignment="1">
      <alignment horizontal="center" vertical="center"/>
    </xf>
    <xf numFmtId="0" fontId="15" fillId="0" borderId="24" xfId="1" applyFont="1" applyBorder="1" applyAlignment="1">
      <alignment horizontal="right"/>
    </xf>
    <xf numFmtId="0" fontId="6" fillId="3" borderId="65" xfId="1" applyFill="1" applyBorder="1" applyAlignment="1"/>
    <xf numFmtId="0" fontId="6" fillId="3" borderId="66" xfId="1" applyFill="1" applyBorder="1" applyAlignment="1"/>
    <xf numFmtId="0" fontId="6" fillId="3" borderId="68" xfId="1" applyFill="1" applyBorder="1" applyAlignment="1"/>
    <xf numFmtId="0" fontId="15" fillId="3" borderId="39" xfId="1" applyFont="1" applyFill="1" applyBorder="1" applyAlignment="1">
      <alignment horizontal="center" wrapText="1" shrinkToFit="1"/>
    </xf>
    <xf numFmtId="0" fontId="6" fillId="3" borderId="0" xfId="1" applyFill="1" applyAlignment="1">
      <alignment horizontal="center" wrapText="1" shrinkToFit="1"/>
    </xf>
    <xf numFmtId="0" fontId="6" fillId="3" borderId="0" xfId="1" applyFill="1" applyBorder="1" applyAlignment="1">
      <alignment horizontal="center" wrapText="1" shrinkToFit="1"/>
    </xf>
    <xf numFmtId="0" fontId="6" fillId="3" borderId="65" xfId="1" applyFill="1" applyBorder="1" applyAlignment="1">
      <alignment horizontal="center"/>
    </xf>
    <xf numFmtId="0" fontId="15" fillId="3" borderId="31" xfId="1" applyFont="1" applyFill="1" applyBorder="1" applyAlignment="1">
      <alignment horizontal="center" vertical="center"/>
    </xf>
    <xf numFmtId="0" fontId="6" fillId="3" borderId="16" xfId="1" applyFill="1" applyBorder="1" applyAlignment="1">
      <alignment vertical="center"/>
    </xf>
    <xf numFmtId="0" fontId="6" fillId="3" borderId="18" xfId="1" applyFill="1" applyBorder="1" applyAlignment="1">
      <alignment vertical="center"/>
    </xf>
    <xf numFmtId="0" fontId="15" fillId="3" borderId="31" xfId="1" applyFont="1" applyFill="1" applyBorder="1" applyAlignment="1">
      <alignment horizontal="center" vertical="center" wrapText="1" shrinkToFit="1"/>
    </xf>
    <xf numFmtId="0" fontId="15" fillId="0" borderId="0" xfId="1" applyFont="1" applyAlignment="1">
      <alignment horizontal="right" wrapText="1"/>
    </xf>
    <xf numFmtId="0" fontId="6" fillId="0" borderId="0" xfId="1" applyAlignment="1"/>
    <xf numFmtId="0" fontId="15" fillId="3" borderId="65" xfId="1" applyFont="1" applyFill="1" applyBorder="1" applyAlignment="1"/>
    <xf numFmtId="0" fontId="15" fillId="3" borderId="65" xfId="1" applyFont="1" applyFill="1" applyBorder="1" applyAlignment="1">
      <alignment horizontal="center"/>
    </xf>
    <xf numFmtId="0" fontId="6" fillId="3" borderId="68" xfId="1" applyFill="1" applyBorder="1" applyAlignment="1">
      <alignment horizontal="center"/>
    </xf>
    <xf numFmtId="0" fontId="0" fillId="3" borderId="65" xfId="0" applyFill="1" applyBorder="1" applyAlignment="1"/>
    <xf numFmtId="0" fontId="0" fillId="3" borderId="66" xfId="0" applyFill="1" applyBorder="1" applyAlignment="1"/>
    <xf numFmtId="0" fontId="0" fillId="3" borderId="68" xfId="0" applyFill="1" applyBorder="1" applyAlignment="1"/>
    <xf numFmtId="0" fontId="15" fillId="3" borderId="65" xfId="0" applyFont="1" applyFill="1" applyBorder="1" applyAlignment="1"/>
    <xf numFmtId="0" fontId="0" fillId="0" borderId="66" xfId="0" applyBorder="1" applyAlignment="1"/>
    <xf numFmtId="0" fontId="0" fillId="0" borderId="68" xfId="0" applyBorder="1" applyAlignment="1"/>
    <xf numFmtId="183" fontId="15" fillId="3" borderId="32" xfId="0" applyNumberFormat="1" applyFont="1" applyFill="1" applyBorder="1" applyAlignment="1">
      <alignment horizontal="center" vertical="center" shrinkToFit="1"/>
    </xf>
    <xf numFmtId="0" fontId="0" fillId="0" borderId="17" xfId="0" applyBorder="1" applyAlignment="1">
      <alignment vertical="center"/>
    </xf>
    <xf numFmtId="0" fontId="0" fillId="0" borderId="19" xfId="0" applyBorder="1" applyAlignment="1">
      <alignment vertical="center"/>
    </xf>
    <xf numFmtId="0" fontId="15" fillId="3" borderId="39" xfId="0" applyFont="1" applyFill="1" applyBorder="1" applyAlignment="1">
      <alignment horizontal="center" wrapText="1" shrinkToFit="1"/>
    </xf>
    <xf numFmtId="0" fontId="0" fillId="3" borderId="0" xfId="0" applyFill="1" applyAlignment="1">
      <alignment horizontal="center" wrapText="1" shrinkToFit="1"/>
    </xf>
    <xf numFmtId="0" fontId="0" fillId="3" borderId="0" xfId="0" applyFill="1" applyBorder="1" applyAlignment="1">
      <alignment horizontal="center" wrapText="1" shrinkToFit="1"/>
    </xf>
    <xf numFmtId="0" fontId="15" fillId="3" borderId="66" xfId="1" applyFont="1" applyFill="1" applyBorder="1" applyAlignment="1">
      <alignment horizontal="center"/>
    </xf>
    <xf numFmtId="0" fontId="15" fillId="3" borderId="68" xfId="1" applyFont="1" applyFill="1" applyBorder="1" applyAlignment="1">
      <alignment horizontal="center"/>
    </xf>
    <xf numFmtId="0" fontId="15" fillId="3" borderId="17" xfId="1" applyFont="1" applyFill="1" applyBorder="1" applyAlignment="1">
      <alignment horizontal="center" vertical="center" shrinkToFit="1"/>
    </xf>
    <xf numFmtId="0" fontId="15" fillId="3" borderId="19" xfId="1" applyFont="1" applyFill="1" applyBorder="1" applyAlignment="1">
      <alignment horizontal="center" vertical="center" shrinkToFit="1"/>
    </xf>
    <xf numFmtId="0" fontId="15" fillId="3" borderId="90" xfId="1" applyFont="1" applyFill="1" applyBorder="1" applyAlignment="1">
      <alignment horizontal="center" vertical="center" wrapText="1"/>
    </xf>
    <xf numFmtId="0" fontId="15" fillId="3" borderId="94" xfId="1" applyFont="1" applyFill="1" applyBorder="1" applyAlignment="1">
      <alignment horizontal="center" vertical="center" wrapText="1"/>
    </xf>
  </cellXfs>
  <cellStyles count="73">
    <cellStyle name="1黄緑" xfId="7"/>
    <cellStyle name="2水色" xfId="8"/>
    <cellStyle name="3オレンジ" xfId="9"/>
    <cellStyle name="5 黒" xfId="10"/>
    <cellStyle name="6 赤" xfId="11"/>
    <cellStyle name="7 青" xfId="12"/>
    <cellStyle name="8 緑" xfId="13"/>
    <cellStyle name="たいむず" xfId="14"/>
    <cellStyle name="チェック セル 2" xfId="15"/>
    <cellStyle name="パーセント 2" xfId="16"/>
    <cellStyle name="パーセント 3" xfId="17"/>
    <cellStyle name="パーセント 4" xfId="70"/>
    <cellStyle name="桁区切り 2" xfId="2"/>
    <cellStyle name="桁区切り 2 2" xfId="18"/>
    <cellStyle name="桁区切り 2 3" xfId="19"/>
    <cellStyle name="桁区切り 2 4" xfId="68"/>
    <cellStyle name="桁区切り 3" xfId="20"/>
    <cellStyle name="桁区切り 4" xfId="21"/>
    <cellStyle name="桁区切り 5" xfId="22"/>
    <cellStyle name="桁区切り 5 2" xfId="65"/>
    <cellStyle name="桁区切り 6" xfId="23"/>
    <cellStyle name="桁区切り 6 2" xfId="24"/>
    <cellStyle name="桁区切り 7" xfId="63"/>
    <cellStyle name="桁区切り 8" xfId="25"/>
    <cellStyle name="通貨 2" xfId="26"/>
    <cellStyle name="標準" xfId="0" builtinId="0"/>
    <cellStyle name="標準 10" xfId="27"/>
    <cellStyle name="標準 10 2" xfId="28"/>
    <cellStyle name="標準 10 2 2" xfId="29"/>
    <cellStyle name="標準 10 3" xfId="30"/>
    <cellStyle name="標準 11" xfId="31"/>
    <cellStyle name="標準 11 2" xfId="4"/>
    <cellStyle name="標準 11 2 2" xfId="64"/>
    <cellStyle name="標準 11 3" xfId="32"/>
    <cellStyle name="標準 12" xfId="33"/>
    <cellStyle name="標準 12 2" xfId="34"/>
    <cellStyle name="標準 12 2 2" xfId="35"/>
    <cellStyle name="標準 12 3" xfId="36"/>
    <cellStyle name="標準 13" xfId="37"/>
    <cellStyle name="標準 13 2" xfId="38"/>
    <cellStyle name="標準 14" xfId="39"/>
    <cellStyle name="標準 14 2" xfId="40"/>
    <cellStyle name="標準 15" xfId="41"/>
    <cellStyle name="標準 16" xfId="42"/>
    <cellStyle name="標準 2" xfId="1"/>
    <cellStyle name="標準 2 2" xfId="6"/>
    <cellStyle name="標準 2 2 2" xfId="43"/>
    <cellStyle name="標準 2 2 3" xfId="44"/>
    <cellStyle name="標準 2 3" xfId="45"/>
    <cellStyle name="標準 2 3 2" xfId="69"/>
    <cellStyle name="標準 2 4" xfId="46"/>
    <cellStyle name="標準 2 5" xfId="5"/>
    <cellStyle name="標準 2 5 2" xfId="71"/>
    <cellStyle name="標準 2 6" xfId="66"/>
    <cellStyle name="標準 2 7" xfId="72"/>
    <cellStyle name="標準 3" xfId="3"/>
    <cellStyle name="標準 3 2" xfId="47"/>
    <cellStyle name="標準 3 2 2" xfId="48"/>
    <cellStyle name="標準 3 2 2 2" xfId="49"/>
    <cellStyle name="標準 3 3" xfId="50"/>
    <cellStyle name="標準 3 3 2" xfId="51"/>
    <cellStyle name="標準 3 4" xfId="52"/>
    <cellStyle name="標準 3 5" xfId="53"/>
    <cellStyle name="標準 4" xfId="54"/>
    <cellStyle name="標準 5" xfId="55"/>
    <cellStyle name="標準 6" xfId="56"/>
    <cellStyle name="標準 6 2" xfId="57"/>
    <cellStyle name="標準 6 2 2" xfId="62"/>
    <cellStyle name="標準 6 3" xfId="58"/>
    <cellStyle name="標準 7" xfId="59"/>
    <cellStyle name="標準 8" xfId="60"/>
    <cellStyle name="標準 9" xfId="61"/>
    <cellStyle name="標準_計算_係数 2" xfId="6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3.xml"/><Relationship Id="rId13"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hartsheet" Target="chartsheets/sheet2.xml"/><Relationship Id="rId12"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chartsheet" Target="chartsheets/sheet1.xml"/><Relationship Id="rId11"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worksheet" Target="worksheets/sheet10.xml"/><Relationship Id="rId10" Type="http://schemas.openxmlformats.org/officeDocument/2006/relationships/chartsheet" Target="chartsheets/sheet5.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chartsheet" Target="chartsheets/sheet4.xml"/><Relationship Id="rId14"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部門別生産誘発額の内訳</a:t>
            </a:r>
          </a:p>
        </c:rich>
      </c:tx>
      <c:layout>
        <c:manualLayout>
          <c:xMode val="edge"/>
          <c:yMode val="edge"/>
          <c:x val="0.41322314049586778"/>
          <c:y val="6.7681895093062603E-3"/>
        </c:manualLayout>
      </c:layout>
      <c:overlay val="0"/>
      <c:spPr>
        <a:noFill/>
        <a:ln w="25400">
          <a:noFill/>
        </a:ln>
      </c:spPr>
    </c:title>
    <c:autoTitleDeleted val="0"/>
    <c:plotArea>
      <c:layout>
        <c:manualLayout>
          <c:layoutTarget val="inner"/>
          <c:xMode val="edge"/>
          <c:yMode val="edge"/>
          <c:x val="0.15495867768595042"/>
          <c:y val="5.9221658206429779E-2"/>
          <c:w val="0.67561983471074383"/>
          <c:h val="0.85448392554991537"/>
        </c:manualLayout>
      </c:layout>
      <c:barChart>
        <c:barDir val="bar"/>
        <c:grouping val="stacked"/>
        <c:varyColors val="0"/>
        <c:ser>
          <c:idx val="1"/>
          <c:order val="0"/>
          <c:tx>
            <c:strRef>
              <c:f>結果!$C$18</c:f>
              <c:strCache>
                <c:ptCount val="1"/>
                <c:pt idx="0">
                  <c:v>直接効果</c:v>
                </c:pt>
              </c:strCache>
            </c:strRef>
          </c:tx>
          <c:spPr>
            <a:solidFill>
              <a:srgbClr val="993366"/>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結果!$D$18:$AP$18</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756F-4F4F-AC0E-9391AD8EB4A5}"/>
            </c:ext>
          </c:extLst>
        </c:ser>
        <c:ser>
          <c:idx val="2"/>
          <c:order val="1"/>
          <c:tx>
            <c:strRef>
              <c:f>結果!$C$19</c:f>
              <c:strCache>
                <c:ptCount val="1"/>
                <c:pt idx="0">
                  <c:v>1次間接波及効果</c:v>
                </c:pt>
              </c:strCache>
            </c:strRef>
          </c:tx>
          <c:spPr>
            <a:solidFill>
              <a:srgbClr val="FFFFCC"/>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結果!$D$19:$AP$19</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756F-4F4F-AC0E-9391AD8EB4A5}"/>
            </c:ext>
          </c:extLst>
        </c:ser>
        <c:ser>
          <c:idx val="0"/>
          <c:order val="2"/>
          <c:tx>
            <c:strRef>
              <c:f>結果!$C$20</c:f>
              <c:strCache>
                <c:ptCount val="1"/>
                <c:pt idx="0">
                  <c:v>2次間接波及効果</c:v>
                </c:pt>
              </c:strCache>
            </c:strRef>
          </c:tx>
          <c:spPr>
            <a:solidFill>
              <a:srgbClr val="9999FF"/>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結果!$D$20:$AP$20</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756F-4F4F-AC0E-9391AD8EB4A5}"/>
            </c:ext>
          </c:extLst>
        </c:ser>
        <c:dLbls>
          <c:showLegendKey val="0"/>
          <c:showVal val="0"/>
          <c:showCatName val="0"/>
          <c:showSerName val="0"/>
          <c:showPercent val="0"/>
          <c:showBubbleSize val="0"/>
        </c:dLbls>
        <c:gapWidth val="100"/>
        <c:overlap val="100"/>
        <c:axId val="388399872"/>
        <c:axId val="388401408"/>
      </c:barChart>
      <c:catAx>
        <c:axId val="3883998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1">
              <a:defRPr sz="900" b="0" i="0" u="none" strike="noStrike" baseline="0">
                <a:solidFill>
                  <a:srgbClr val="000000"/>
                </a:solidFill>
                <a:latin typeface="ＭＳ Ｐゴシック"/>
                <a:ea typeface="ＭＳ Ｐゴシック"/>
                <a:cs typeface="ＭＳ Ｐゴシック"/>
              </a:defRPr>
            </a:pPr>
            <a:endParaRPr lang="ja-JP"/>
          </a:p>
        </c:txPr>
        <c:crossAx val="388401408"/>
        <c:crosses val="autoZero"/>
        <c:auto val="1"/>
        <c:lblAlgn val="ctr"/>
        <c:lblOffset val="100"/>
        <c:tickLblSkip val="1"/>
        <c:tickMarkSkip val="1"/>
        <c:noMultiLvlLbl val="0"/>
      </c:catAx>
      <c:valAx>
        <c:axId val="388401408"/>
        <c:scaling>
          <c:orientation val="minMax"/>
        </c:scaling>
        <c:delete val="0"/>
        <c:axPos val="b"/>
        <c:majorGridlines>
          <c:spPr>
            <a:ln w="3175">
              <a:solidFill>
                <a:srgbClr val="000000"/>
              </a:solidFill>
              <a:prstDash val="sysDash"/>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単位：億円</a:t>
                </a:r>
                <a:r>
                  <a:rPr lang="en-US" altLang="ja-JP"/>
                  <a:t>)</a:t>
                </a:r>
              </a:p>
            </c:rich>
          </c:tx>
          <c:layout>
            <c:manualLayout>
              <c:xMode val="edge"/>
              <c:yMode val="edge"/>
              <c:x val="0.73657024793388426"/>
              <c:y val="0.9627749576988156"/>
            </c:manualLayout>
          </c:layout>
          <c:overlay val="0"/>
          <c:spPr>
            <a:noFill/>
            <a:ln w="25400">
              <a:noFill/>
            </a:ln>
          </c:spPr>
        </c:title>
        <c:numFmt formatCode="0.0_);[Red]\(0.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388399872"/>
        <c:crosses val="autoZero"/>
        <c:crossBetween val="between"/>
      </c:valAx>
      <c:spPr>
        <a:noFill/>
        <a:ln w="12700">
          <a:solidFill>
            <a:srgbClr val="000000"/>
          </a:solidFill>
          <a:prstDash val="solid"/>
        </a:ln>
      </c:spPr>
    </c:plotArea>
    <c:legend>
      <c:legendPos val="r"/>
      <c:layout>
        <c:manualLayout>
          <c:xMode val="edge"/>
          <c:yMode val="edge"/>
          <c:x val="0.85330578512396693"/>
          <c:y val="0.44331641285956008"/>
          <c:w val="0.14049586776859505"/>
          <c:h val="0.1235194585448392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部門別生産誘発額の内訳</a:t>
            </a:r>
          </a:p>
        </c:rich>
      </c:tx>
      <c:layout>
        <c:manualLayout>
          <c:xMode val="edge"/>
          <c:yMode val="edge"/>
          <c:x val="0.41322314049586778"/>
          <c:y val="6.7681895093062603E-3"/>
        </c:manualLayout>
      </c:layout>
      <c:overlay val="0"/>
      <c:spPr>
        <a:noFill/>
        <a:ln w="25400">
          <a:noFill/>
        </a:ln>
      </c:spPr>
    </c:title>
    <c:autoTitleDeleted val="0"/>
    <c:plotArea>
      <c:layout>
        <c:manualLayout>
          <c:layoutTarget val="inner"/>
          <c:xMode val="edge"/>
          <c:yMode val="edge"/>
          <c:x val="0.15495867768595042"/>
          <c:y val="5.9221658206429779E-2"/>
          <c:w val="0.67665289256198347"/>
          <c:h val="0.85617597292724201"/>
        </c:manualLayout>
      </c:layout>
      <c:barChart>
        <c:barDir val="bar"/>
        <c:grouping val="stacked"/>
        <c:varyColors val="0"/>
        <c:ser>
          <c:idx val="2"/>
          <c:order val="0"/>
          <c:tx>
            <c:strRef>
              <c:f>結果!$C$19</c:f>
              <c:strCache>
                <c:ptCount val="1"/>
                <c:pt idx="0">
                  <c:v>1次間接波及効果</c:v>
                </c:pt>
              </c:strCache>
            </c:strRef>
          </c:tx>
          <c:spPr>
            <a:solidFill>
              <a:srgbClr val="FFFFCC"/>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結果!$D$19:$AP$19</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4EC1-4692-B1DA-2F43654369BA}"/>
            </c:ext>
          </c:extLst>
        </c:ser>
        <c:ser>
          <c:idx val="0"/>
          <c:order val="1"/>
          <c:tx>
            <c:strRef>
              <c:f>結果!$C$20</c:f>
              <c:strCache>
                <c:ptCount val="1"/>
                <c:pt idx="0">
                  <c:v>2次間接波及効果</c:v>
                </c:pt>
              </c:strCache>
            </c:strRef>
          </c:tx>
          <c:spPr>
            <a:solidFill>
              <a:srgbClr val="9999FF"/>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結果!$D$20:$AP$20</c:f>
              <c:numCache>
                <c:formatCode>#,##0.0;"△ "#,##0.0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4EC1-4692-B1DA-2F43654369BA}"/>
            </c:ext>
          </c:extLst>
        </c:ser>
        <c:dLbls>
          <c:showLegendKey val="0"/>
          <c:showVal val="0"/>
          <c:showCatName val="0"/>
          <c:showSerName val="0"/>
          <c:showPercent val="0"/>
          <c:showBubbleSize val="0"/>
        </c:dLbls>
        <c:gapWidth val="100"/>
        <c:overlap val="100"/>
        <c:axId val="153125632"/>
        <c:axId val="153127168"/>
      </c:barChart>
      <c:catAx>
        <c:axId val="1531256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1">
              <a:defRPr sz="900" b="0" i="0" u="none" strike="noStrike" baseline="0">
                <a:solidFill>
                  <a:srgbClr val="000000"/>
                </a:solidFill>
                <a:latin typeface="ＭＳ Ｐゴシック"/>
                <a:ea typeface="ＭＳ Ｐゴシック"/>
                <a:cs typeface="ＭＳ Ｐゴシック"/>
              </a:defRPr>
            </a:pPr>
            <a:endParaRPr lang="ja-JP"/>
          </a:p>
        </c:txPr>
        <c:crossAx val="153127168"/>
        <c:crosses val="autoZero"/>
        <c:auto val="1"/>
        <c:lblAlgn val="ctr"/>
        <c:lblOffset val="100"/>
        <c:tickLblSkip val="1"/>
        <c:tickMarkSkip val="1"/>
        <c:noMultiLvlLbl val="0"/>
      </c:catAx>
      <c:valAx>
        <c:axId val="153127168"/>
        <c:scaling>
          <c:orientation val="minMax"/>
        </c:scaling>
        <c:delete val="0"/>
        <c:axPos val="b"/>
        <c:majorGridlines>
          <c:spPr>
            <a:ln w="3175">
              <a:solidFill>
                <a:srgbClr val="000000"/>
              </a:solidFill>
              <a:prstDash val="sysDash"/>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単位：億円</a:t>
                </a:r>
                <a:r>
                  <a:rPr lang="en-US" altLang="ja-JP"/>
                  <a:t>)</a:t>
                </a:r>
              </a:p>
            </c:rich>
          </c:tx>
          <c:layout>
            <c:manualLayout>
              <c:xMode val="edge"/>
              <c:yMode val="edge"/>
              <c:x val="0.73760330578512401"/>
              <c:y val="0.9627749576988156"/>
            </c:manualLayout>
          </c:layout>
          <c:overlay val="0"/>
          <c:spPr>
            <a:noFill/>
            <a:ln w="25400">
              <a:noFill/>
            </a:ln>
          </c:spPr>
        </c:title>
        <c:numFmt formatCode="0.0_);[Red]\(0.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53125632"/>
        <c:crosses val="autoZero"/>
        <c:crossBetween val="between"/>
      </c:valAx>
      <c:spPr>
        <a:noFill/>
        <a:ln w="12700">
          <a:solidFill>
            <a:srgbClr val="000000"/>
          </a:solidFill>
          <a:prstDash val="solid"/>
        </a:ln>
      </c:spPr>
    </c:plotArea>
    <c:legend>
      <c:legendPos val="r"/>
      <c:layout>
        <c:manualLayout>
          <c:xMode val="edge"/>
          <c:yMode val="edge"/>
          <c:x val="0.85537190082644632"/>
          <c:y val="0.44500846023688662"/>
          <c:w val="0.14049586776859505"/>
          <c:h val="0.1235194585448392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部門別雇用創出効果の内訳</a:t>
            </a:r>
          </a:p>
        </c:rich>
      </c:tx>
      <c:layout>
        <c:manualLayout>
          <c:xMode val="edge"/>
          <c:yMode val="edge"/>
          <c:x val="0.4049586776859504"/>
          <c:y val="6.7681895093062603E-3"/>
        </c:manualLayout>
      </c:layout>
      <c:overlay val="0"/>
      <c:spPr>
        <a:noFill/>
        <a:ln w="25400">
          <a:noFill/>
        </a:ln>
      </c:spPr>
    </c:title>
    <c:autoTitleDeleted val="0"/>
    <c:plotArea>
      <c:layout>
        <c:manualLayout>
          <c:layoutTarget val="inner"/>
          <c:xMode val="edge"/>
          <c:yMode val="edge"/>
          <c:x val="0.15495867768595042"/>
          <c:y val="5.9221658206429779E-2"/>
          <c:w val="0.68285123966942152"/>
          <c:h val="0.85617597292724201"/>
        </c:manualLayout>
      </c:layout>
      <c:barChart>
        <c:barDir val="bar"/>
        <c:grouping val="stacked"/>
        <c:varyColors val="0"/>
        <c:ser>
          <c:idx val="1"/>
          <c:order val="0"/>
          <c:tx>
            <c:strRef>
              <c:f>雇用!$B$21</c:f>
              <c:strCache>
                <c:ptCount val="1"/>
                <c:pt idx="0">
                  <c:v>直接効果</c:v>
                </c:pt>
              </c:strCache>
            </c:strRef>
          </c:tx>
          <c:spPr>
            <a:solidFill>
              <a:srgbClr val="993366"/>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雇用!$C$21:$AO$21</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B12C-4783-AE20-E43F6020E677}"/>
            </c:ext>
          </c:extLst>
        </c:ser>
        <c:ser>
          <c:idx val="2"/>
          <c:order val="1"/>
          <c:tx>
            <c:strRef>
              <c:f>雇用!$B$22</c:f>
              <c:strCache>
                <c:ptCount val="1"/>
                <c:pt idx="0">
                  <c:v>1次間接波及効果</c:v>
                </c:pt>
              </c:strCache>
            </c:strRef>
          </c:tx>
          <c:spPr>
            <a:solidFill>
              <a:srgbClr val="FFFFCC"/>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雇用!$C$22:$AO$22</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B12C-4783-AE20-E43F6020E677}"/>
            </c:ext>
          </c:extLst>
        </c:ser>
        <c:ser>
          <c:idx val="0"/>
          <c:order val="2"/>
          <c:tx>
            <c:strRef>
              <c:f>雇用!$B$23</c:f>
              <c:strCache>
                <c:ptCount val="1"/>
                <c:pt idx="0">
                  <c:v>2次間接波及効果</c:v>
                </c:pt>
              </c:strCache>
            </c:strRef>
          </c:tx>
          <c:spPr>
            <a:solidFill>
              <a:srgbClr val="9999FF"/>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雇用!$C$23:$AO$23</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2-B12C-4783-AE20-E43F6020E677}"/>
            </c:ext>
          </c:extLst>
        </c:ser>
        <c:dLbls>
          <c:showLegendKey val="0"/>
          <c:showVal val="0"/>
          <c:showCatName val="0"/>
          <c:showSerName val="0"/>
          <c:showPercent val="0"/>
          <c:showBubbleSize val="0"/>
        </c:dLbls>
        <c:gapWidth val="100"/>
        <c:overlap val="100"/>
        <c:axId val="153036672"/>
        <c:axId val="153038208"/>
      </c:barChart>
      <c:catAx>
        <c:axId val="1530366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1">
              <a:defRPr sz="900" b="0" i="0" u="none" strike="noStrike" baseline="0">
                <a:solidFill>
                  <a:srgbClr val="000000"/>
                </a:solidFill>
                <a:latin typeface="ＭＳ Ｐゴシック"/>
                <a:ea typeface="ＭＳ Ｐゴシック"/>
                <a:cs typeface="ＭＳ Ｐゴシック"/>
              </a:defRPr>
            </a:pPr>
            <a:endParaRPr lang="ja-JP"/>
          </a:p>
        </c:txPr>
        <c:crossAx val="153038208"/>
        <c:crosses val="autoZero"/>
        <c:auto val="1"/>
        <c:lblAlgn val="ctr"/>
        <c:lblOffset val="100"/>
        <c:tickLblSkip val="1"/>
        <c:tickMarkSkip val="1"/>
        <c:noMultiLvlLbl val="0"/>
      </c:catAx>
      <c:valAx>
        <c:axId val="153038208"/>
        <c:scaling>
          <c:orientation val="minMax"/>
        </c:scaling>
        <c:delete val="0"/>
        <c:axPos val="b"/>
        <c:majorGridlines>
          <c:spPr>
            <a:ln w="3175">
              <a:solidFill>
                <a:srgbClr val="000000"/>
              </a:solidFill>
              <a:prstDash val="sysDash"/>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単位：人</a:t>
                </a:r>
                <a:r>
                  <a:rPr lang="en-US" altLang="ja-JP"/>
                  <a:t>)</a:t>
                </a:r>
              </a:p>
            </c:rich>
          </c:tx>
          <c:layout>
            <c:manualLayout>
              <c:xMode val="edge"/>
              <c:yMode val="edge"/>
              <c:x val="0.75103305785123964"/>
              <c:y val="0.9627749576988156"/>
            </c:manualLayout>
          </c:layout>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53036672"/>
        <c:crosses val="autoZero"/>
        <c:crossBetween val="between"/>
      </c:valAx>
      <c:spPr>
        <a:noFill/>
        <a:ln w="12700">
          <a:solidFill>
            <a:srgbClr val="000000"/>
          </a:solidFill>
          <a:prstDash val="solid"/>
        </a:ln>
      </c:spPr>
    </c:plotArea>
    <c:legend>
      <c:legendPos val="r"/>
      <c:layout>
        <c:manualLayout>
          <c:xMode val="edge"/>
          <c:yMode val="edge"/>
          <c:x val="0.85330578512396693"/>
          <c:y val="0.44500846023688662"/>
          <c:w val="0.14049586776859505"/>
          <c:h val="0.1235194585448392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部門別雇用創出効果の内訳</a:t>
            </a:r>
          </a:p>
        </c:rich>
      </c:tx>
      <c:layout>
        <c:manualLayout>
          <c:xMode val="edge"/>
          <c:yMode val="edge"/>
          <c:x val="0.4049586776859504"/>
          <c:y val="6.7681895093062603E-3"/>
        </c:manualLayout>
      </c:layout>
      <c:overlay val="0"/>
      <c:spPr>
        <a:noFill/>
        <a:ln w="25400">
          <a:noFill/>
        </a:ln>
      </c:spPr>
    </c:title>
    <c:autoTitleDeleted val="0"/>
    <c:plotArea>
      <c:layout>
        <c:manualLayout>
          <c:layoutTarget val="inner"/>
          <c:xMode val="edge"/>
          <c:yMode val="edge"/>
          <c:x val="0.15495867768595042"/>
          <c:y val="5.9221658206429779E-2"/>
          <c:w val="0.67871900826446285"/>
          <c:h val="0.84940778341793566"/>
        </c:manualLayout>
      </c:layout>
      <c:barChart>
        <c:barDir val="bar"/>
        <c:grouping val="stacked"/>
        <c:varyColors val="0"/>
        <c:ser>
          <c:idx val="2"/>
          <c:order val="0"/>
          <c:tx>
            <c:strRef>
              <c:f>雇用!$B$22</c:f>
              <c:strCache>
                <c:ptCount val="1"/>
                <c:pt idx="0">
                  <c:v>1次間接波及効果</c:v>
                </c:pt>
              </c:strCache>
            </c:strRef>
          </c:tx>
          <c:spPr>
            <a:solidFill>
              <a:srgbClr val="FFFFCC"/>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雇用!$C$22:$AO$22</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0-FFC9-45D4-A5CC-8C0BABA7272E}"/>
            </c:ext>
          </c:extLst>
        </c:ser>
        <c:ser>
          <c:idx val="0"/>
          <c:order val="1"/>
          <c:tx>
            <c:strRef>
              <c:f>雇用!$B$23</c:f>
              <c:strCache>
                <c:ptCount val="1"/>
                <c:pt idx="0">
                  <c:v>2次間接波及効果</c:v>
                </c:pt>
              </c:strCache>
            </c:strRef>
          </c:tx>
          <c:spPr>
            <a:solidFill>
              <a:srgbClr val="9999FF"/>
            </a:solidFill>
            <a:ln w="12700">
              <a:solidFill>
                <a:srgbClr val="000000"/>
              </a:solidFill>
              <a:prstDash val="solid"/>
            </a:ln>
          </c:spPr>
          <c:invertIfNegative val="0"/>
          <c:cat>
            <c:strRef>
              <c:f>結果!$D$17:$AP$17</c:f>
              <c:strCache>
                <c:ptCount val="39"/>
                <c:pt idx="0">
                  <c:v>農業</c:v>
                </c:pt>
                <c:pt idx="1">
                  <c:v>林業</c:v>
                </c:pt>
                <c:pt idx="2">
                  <c:v>漁業</c:v>
                </c:pt>
                <c:pt idx="3">
                  <c:v>鉱業</c:v>
                </c:pt>
                <c:pt idx="4">
                  <c:v>飲食料品</c:v>
                </c:pt>
                <c:pt idx="5">
                  <c:v>繊維製品</c:v>
                </c:pt>
                <c:pt idx="6">
                  <c:v>パルプ・紙・木製品</c:v>
                </c:pt>
                <c:pt idx="7">
                  <c:v>化学製品</c:v>
                </c:pt>
                <c:pt idx="8">
                  <c:v>石油・石炭製品</c:v>
                </c:pt>
                <c:pt idx="9">
                  <c:v>プラスチック・ゴム製品</c:v>
                </c:pt>
                <c:pt idx="10">
                  <c:v>窯業・土石製品</c:v>
                </c:pt>
                <c:pt idx="11">
                  <c:v>鉄鋼</c:v>
                </c:pt>
                <c:pt idx="12">
                  <c:v>非鉄金属</c:v>
                </c:pt>
                <c:pt idx="13">
                  <c:v>金属製品</c:v>
                </c:pt>
                <c:pt idx="14">
                  <c:v>はん用機械</c:v>
                </c:pt>
                <c:pt idx="15">
                  <c:v>生産用機械</c:v>
                </c:pt>
                <c:pt idx="16">
                  <c:v>業務用機械</c:v>
                </c:pt>
                <c:pt idx="17">
                  <c:v>電子部品</c:v>
                </c:pt>
                <c:pt idx="18">
                  <c:v>電気機械</c:v>
                </c:pt>
                <c:pt idx="19">
                  <c:v>情報通信機器</c:v>
                </c:pt>
                <c:pt idx="20">
                  <c:v>輸送機械</c:v>
                </c:pt>
                <c:pt idx="21">
                  <c:v>その他の製造工業製品</c:v>
                </c:pt>
                <c:pt idx="22">
                  <c:v>建設</c:v>
                </c:pt>
                <c:pt idx="23">
                  <c:v>電力・ガス・熱供給</c:v>
                </c:pt>
                <c:pt idx="24">
                  <c:v>水道</c:v>
                </c:pt>
                <c:pt idx="25">
                  <c:v>廃棄物処理</c:v>
                </c:pt>
                <c:pt idx="26">
                  <c:v>商業</c:v>
                </c:pt>
                <c:pt idx="27">
                  <c:v>金融・保険</c:v>
                </c:pt>
                <c:pt idx="28">
                  <c:v>不動産</c:v>
                </c:pt>
                <c:pt idx="29">
                  <c:v>運輸・郵便</c:v>
                </c:pt>
                <c:pt idx="30">
                  <c:v>情報通信</c:v>
                </c:pt>
                <c:pt idx="31">
                  <c:v>公務</c:v>
                </c:pt>
                <c:pt idx="32">
                  <c:v>教育・研究</c:v>
                </c:pt>
                <c:pt idx="33">
                  <c:v>医療・福祉</c:v>
                </c:pt>
                <c:pt idx="34">
                  <c:v>他に分類されない会員制団体</c:v>
                </c:pt>
                <c:pt idx="35">
                  <c:v>対事業所サービス</c:v>
                </c:pt>
                <c:pt idx="36">
                  <c:v>対個人サービス</c:v>
                </c:pt>
                <c:pt idx="37">
                  <c:v>事務用品</c:v>
                </c:pt>
                <c:pt idx="38">
                  <c:v>分類不明</c:v>
                </c:pt>
              </c:strCache>
            </c:strRef>
          </c:cat>
          <c:val>
            <c:numRef>
              <c:f>雇用!$C$23:$AO$23</c:f>
              <c:numCache>
                <c:formatCode>#,##0_ ;[Red]\-#,##0\ </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extLst>
            <c:ext xmlns:c16="http://schemas.microsoft.com/office/drawing/2014/chart" uri="{C3380CC4-5D6E-409C-BE32-E72D297353CC}">
              <c16:uniqueId val="{00000001-FFC9-45D4-A5CC-8C0BABA7272E}"/>
            </c:ext>
          </c:extLst>
        </c:ser>
        <c:dLbls>
          <c:showLegendKey val="0"/>
          <c:showVal val="0"/>
          <c:showCatName val="0"/>
          <c:showSerName val="0"/>
          <c:showPercent val="0"/>
          <c:showBubbleSize val="0"/>
        </c:dLbls>
        <c:gapWidth val="100"/>
        <c:overlap val="100"/>
        <c:axId val="155146112"/>
        <c:axId val="155147648"/>
      </c:barChart>
      <c:catAx>
        <c:axId val="1551461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rtl="1">
              <a:defRPr sz="900" b="0" i="0" u="none" strike="noStrike" baseline="0">
                <a:solidFill>
                  <a:srgbClr val="000000"/>
                </a:solidFill>
                <a:latin typeface="ＭＳ Ｐゴシック"/>
                <a:ea typeface="ＭＳ Ｐゴシック"/>
                <a:cs typeface="ＭＳ Ｐゴシック"/>
              </a:defRPr>
            </a:pPr>
            <a:endParaRPr lang="ja-JP"/>
          </a:p>
        </c:txPr>
        <c:crossAx val="155147648"/>
        <c:crosses val="autoZero"/>
        <c:auto val="1"/>
        <c:lblAlgn val="ctr"/>
        <c:lblOffset val="100"/>
        <c:tickLblSkip val="1"/>
        <c:tickMarkSkip val="1"/>
        <c:noMultiLvlLbl val="0"/>
      </c:catAx>
      <c:valAx>
        <c:axId val="155147648"/>
        <c:scaling>
          <c:orientation val="minMax"/>
        </c:scaling>
        <c:delete val="0"/>
        <c:axPos val="b"/>
        <c:majorGridlines>
          <c:spPr>
            <a:ln w="3175">
              <a:solidFill>
                <a:srgbClr val="000000"/>
              </a:solidFill>
              <a:prstDash val="sysDash"/>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単位：人</a:t>
                </a:r>
                <a:r>
                  <a:rPr lang="en-US" altLang="ja-JP"/>
                  <a:t>)</a:t>
                </a:r>
              </a:p>
            </c:rich>
          </c:tx>
          <c:layout>
            <c:manualLayout>
              <c:xMode val="edge"/>
              <c:yMode val="edge"/>
              <c:x val="0.74793388429752061"/>
              <c:y val="0.96108291032148896"/>
            </c:manualLayout>
          </c:layout>
          <c:overlay val="0"/>
          <c:spPr>
            <a:noFill/>
            <a:ln w="25400">
              <a:noFill/>
            </a:ln>
          </c:spPr>
        </c:title>
        <c:numFmt formatCode="0_);[Red]\(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55146112"/>
        <c:crosses val="autoZero"/>
        <c:crossBetween val="between"/>
      </c:valAx>
      <c:spPr>
        <a:noFill/>
        <a:ln w="12700">
          <a:solidFill>
            <a:srgbClr val="000000"/>
          </a:solidFill>
          <a:prstDash val="solid"/>
        </a:ln>
      </c:spPr>
    </c:plotArea>
    <c:legend>
      <c:legendPos val="r"/>
      <c:layout>
        <c:manualLayout>
          <c:xMode val="edge"/>
          <c:yMode val="edge"/>
          <c:x val="0.85537190082644632"/>
          <c:y val="0.43993231810490696"/>
          <c:w val="0.14049586776859505"/>
          <c:h val="0.1235194585448392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税収効果</a:t>
            </a:r>
          </a:p>
        </c:rich>
      </c:tx>
      <c:layout>
        <c:manualLayout>
          <c:xMode val="edge"/>
          <c:yMode val="edge"/>
          <c:x val="0.46694214876033058"/>
          <c:y val="2.030456852791878E-2"/>
        </c:manualLayout>
      </c:layout>
      <c:overlay val="0"/>
      <c:spPr>
        <a:noFill/>
        <a:ln w="25400">
          <a:noFill/>
        </a:ln>
      </c:spPr>
    </c:title>
    <c:autoTitleDeleted val="0"/>
    <c:plotArea>
      <c:layout>
        <c:manualLayout>
          <c:layoutTarget val="inner"/>
          <c:xMode val="edge"/>
          <c:yMode val="edge"/>
          <c:x val="0.13119834710743802"/>
          <c:y val="9.3062605752961089E-2"/>
          <c:w val="0.75723140495867769"/>
          <c:h val="0.79695431472081213"/>
        </c:manualLayout>
      </c:layout>
      <c:barChart>
        <c:barDir val="bar"/>
        <c:grouping val="clustered"/>
        <c:varyColors val="0"/>
        <c:ser>
          <c:idx val="0"/>
          <c:order val="0"/>
          <c:spPr>
            <a:solidFill>
              <a:srgbClr val="C0C0C0"/>
            </a:solidFill>
            <a:ln w="12700">
              <a:solidFill>
                <a:srgbClr val="000000"/>
              </a:solidFill>
              <a:prstDash val="solid"/>
            </a:ln>
          </c:spPr>
          <c:invertIfNegative val="0"/>
          <c:dPt>
            <c:idx val="0"/>
            <c:invertIfNegative val="0"/>
            <c:bubble3D val="0"/>
            <c:spPr>
              <a:solidFill>
                <a:srgbClr val="FFFFFF"/>
              </a:solidFill>
              <a:ln w="12700">
                <a:solidFill>
                  <a:srgbClr val="000000"/>
                </a:solidFill>
                <a:prstDash val="solid"/>
              </a:ln>
            </c:spPr>
            <c:extLst>
              <c:ext xmlns:c16="http://schemas.microsoft.com/office/drawing/2014/chart" uri="{C3380CC4-5D6E-409C-BE32-E72D297353CC}">
                <c16:uniqueId val="{00000001-E236-4E52-BCCA-B0EA78FC0ABC}"/>
              </c:ext>
            </c:extLst>
          </c:dPt>
          <c:dLbls>
            <c:spPr>
              <a:noFill/>
              <a:ln w="25400">
                <a:noFill/>
              </a:ln>
            </c:spPr>
            <c:txPr>
              <a:bodyPr/>
              <a:lstStyle/>
              <a:p>
                <a:pPr>
                  <a:defRPr sz="975"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税!$C$12:$C$13</c:f>
              <c:strCache>
                <c:ptCount val="2"/>
                <c:pt idx="0">
                  <c:v>県税収入</c:v>
                </c:pt>
                <c:pt idx="1">
                  <c:v>市町税収入</c:v>
                </c:pt>
              </c:strCache>
            </c:strRef>
          </c:cat>
          <c:val>
            <c:numRef>
              <c:f>税!$D$12:$D$13</c:f>
              <c:numCache>
                <c:formatCode>#,##0.0_ ;[Red]\-#,##0.0\ </c:formatCode>
                <c:ptCount val="2"/>
                <c:pt idx="0">
                  <c:v>0</c:v>
                </c:pt>
                <c:pt idx="1">
                  <c:v>0</c:v>
                </c:pt>
              </c:numCache>
            </c:numRef>
          </c:val>
          <c:extLst>
            <c:ext xmlns:c16="http://schemas.microsoft.com/office/drawing/2014/chart" uri="{C3380CC4-5D6E-409C-BE32-E72D297353CC}">
              <c16:uniqueId val="{00000002-E236-4E52-BCCA-B0EA78FC0ABC}"/>
            </c:ext>
          </c:extLst>
        </c:ser>
        <c:dLbls>
          <c:showLegendKey val="0"/>
          <c:showVal val="0"/>
          <c:showCatName val="0"/>
          <c:showSerName val="0"/>
          <c:showPercent val="0"/>
          <c:showBubbleSize val="0"/>
        </c:dLbls>
        <c:gapWidth val="150"/>
        <c:axId val="155187072"/>
        <c:axId val="155188608"/>
      </c:barChart>
      <c:catAx>
        <c:axId val="1551870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ＭＳ Ｐゴシック"/>
                <a:ea typeface="ＭＳ Ｐゴシック"/>
                <a:cs typeface="ＭＳ Ｐゴシック"/>
              </a:defRPr>
            </a:pPr>
            <a:endParaRPr lang="ja-JP"/>
          </a:p>
        </c:txPr>
        <c:crossAx val="155188608"/>
        <c:crosses val="autoZero"/>
        <c:auto val="1"/>
        <c:lblAlgn val="ctr"/>
        <c:lblOffset val="100"/>
        <c:tickLblSkip val="1"/>
        <c:tickMarkSkip val="1"/>
        <c:noMultiLvlLbl val="0"/>
      </c:catAx>
      <c:valAx>
        <c:axId val="155188608"/>
        <c:scaling>
          <c:orientation val="minMax"/>
          <c:max val="3.5"/>
          <c:min val="0"/>
        </c:scaling>
        <c:delete val="0"/>
        <c:axPos val="b"/>
        <c:majorGridlines>
          <c:spPr>
            <a:ln w="3175">
              <a:solidFill>
                <a:srgbClr val="000000"/>
              </a:solidFill>
              <a:prstDash val="sysDash"/>
            </a:ln>
          </c:spPr>
        </c:majorGridlines>
        <c:title>
          <c:tx>
            <c:rich>
              <a:bodyPr/>
              <a:lstStyle/>
              <a:p>
                <a:pPr>
                  <a:defRPr sz="975" b="0" i="0" u="none" strike="noStrike" baseline="0">
                    <a:solidFill>
                      <a:srgbClr val="000000"/>
                    </a:solidFill>
                    <a:latin typeface="ＭＳ Ｐゴシック"/>
                    <a:ea typeface="ＭＳ Ｐゴシック"/>
                    <a:cs typeface="ＭＳ Ｐゴシック"/>
                  </a:defRPr>
                </a:pPr>
                <a:r>
                  <a:rPr lang="ja-JP" altLang="en-US"/>
                  <a:t>（単位：億円）</a:t>
                </a:r>
              </a:p>
            </c:rich>
          </c:tx>
          <c:layout>
            <c:manualLayout>
              <c:xMode val="edge"/>
              <c:yMode val="edge"/>
              <c:x val="0.79958677685950408"/>
              <c:y val="0.9441624365482234"/>
            </c:manualLayout>
          </c:layout>
          <c:overlay val="0"/>
          <c:spPr>
            <a:noFill/>
            <a:ln w="25400">
              <a:noFill/>
            </a:ln>
          </c:spPr>
        </c:title>
        <c:numFmt formatCode="0.0_ " sourceLinked="0"/>
        <c:majorTickMark val="in"/>
        <c:minorTickMark val="none"/>
        <c:tickLblPos val="nextTo"/>
        <c:spPr>
          <a:ln w="3175">
            <a:solidFill>
              <a:srgbClr val="000000"/>
            </a:solidFill>
            <a:prstDash val="solid"/>
          </a:ln>
        </c:spPr>
        <c:txPr>
          <a:bodyPr rot="0" vert="horz"/>
          <a:lstStyle/>
          <a:p>
            <a:pPr>
              <a:defRPr sz="1150" b="0" i="0" u="none" strike="noStrike" baseline="0">
                <a:solidFill>
                  <a:srgbClr val="000000"/>
                </a:solidFill>
                <a:latin typeface="ＭＳ Ｐゴシック"/>
                <a:ea typeface="ＭＳ Ｐゴシック"/>
                <a:cs typeface="ＭＳ Ｐゴシック"/>
              </a:defRPr>
            </a:pPr>
            <a:endParaRPr lang="ja-JP"/>
          </a:p>
        </c:txPr>
        <c:crossAx val="155187072"/>
        <c:crosses val="autoZero"/>
        <c:crossBetween val="between"/>
        <c:majorUnit val="0.5"/>
      </c:valAx>
      <c:spPr>
        <a:noFill/>
        <a:ln w="12700">
          <a:solidFill>
            <a:srgbClr val="000000"/>
          </a:solidFill>
          <a:prstDash val="solid"/>
        </a:ln>
      </c:spPr>
    </c:plotArea>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chartsheets/sheet1.xml><?xml version="1.0" encoding="utf-8"?>
<chartsheet xmlns="http://schemas.openxmlformats.org/spreadsheetml/2006/main" xmlns:r="http://schemas.openxmlformats.org/officeDocument/2006/relationships">
  <sheetPr codeName="Graph6"/>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Graph7"/>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chartsheets/sheet3.xml><?xml version="1.0" encoding="utf-8"?>
<chartsheet xmlns="http://schemas.openxmlformats.org/spreadsheetml/2006/main" xmlns:r="http://schemas.openxmlformats.org/officeDocument/2006/relationships">
  <sheetPr codeName="Graph8"/>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chartsheets/sheet4.xml><?xml version="1.0" encoding="utf-8"?>
<chartsheet xmlns="http://schemas.openxmlformats.org/spreadsheetml/2006/main" xmlns:r="http://schemas.openxmlformats.org/officeDocument/2006/relationships">
  <sheetPr codeName="Graph9"/>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chartsheets/sheet5.xml><?xml version="1.0" encoding="utf-8"?>
<chartsheet xmlns="http://schemas.openxmlformats.org/spreadsheetml/2006/main" xmlns:r="http://schemas.openxmlformats.org/officeDocument/2006/relationships">
  <sheetPr codeName="Graph10"/>
  <sheetViews>
    <sheetView zoomScale="92" workbookViewId="0"/>
  </sheetViews>
  <pageMargins left="0.75" right="0.75" top="1" bottom="1" header="0.51200000000000001" footer="0.51200000000000001"/>
  <pageSetup paperSize="9" orientation="landscape" horizontalDpi="1200" verticalDpi="12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twoCellAnchor>
    <xdr:from>
      <xdr:col>8</xdr:col>
      <xdr:colOff>66675</xdr:colOff>
      <xdr:row>7</xdr:row>
      <xdr:rowOff>57150</xdr:rowOff>
    </xdr:from>
    <xdr:to>
      <xdr:col>8</xdr:col>
      <xdr:colOff>1200150</xdr:colOff>
      <xdr:row>89</xdr:row>
      <xdr:rowOff>57150</xdr:rowOff>
    </xdr:to>
    <xdr:grpSp>
      <xdr:nvGrpSpPr>
        <xdr:cNvPr id="2" name="Group 171">
          <a:extLst>
            <a:ext uri="{FF2B5EF4-FFF2-40B4-BE49-F238E27FC236}">
              <a16:creationId xmlns:a16="http://schemas.microsoft.com/office/drawing/2014/main" id="{00000000-0008-0000-0900-000002000000}"/>
            </a:ext>
          </a:extLst>
        </xdr:cNvPr>
        <xdr:cNvGrpSpPr>
          <a:grpSpLocks/>
        </xdr:cNvGrpSpPr>
      </xdr:nvGrpSpPr>
      <xdr:grpSpPr bwMode="auto">
        <a:xfrm>
          <a:off x="7178675" y="1136650"/>
          <a:ext cx="1133475" cy="12611100"/>
          <a:chOff x="215" y="163"/>
          <a:chExt cx="74" cy="1295"/>
        </a:xfrm>
      </xdr:grpSpPr>
      <xdr:sp macro="" textlink="">
        <xdr:nvSpPr>
          <xdr:cNvPr id="3" name="Line 172">
            <a:extLst>
              <a:ext uri="{FF2B5EF4-FFF2-40B4-BE49-F238E27FC236}">
                <a16:creationId xmlns:a16="http://schemas.microsoft.com/office/drawing/2014/main" id="{00000000-0008-0000-0900-000003000000}"/>
              </a:ext>
            </a:extLst>
          </xdr:cNvPr>
          <xdr:cNvSpPr>
            <a:spLocks noChangeShapeType="1"/>
          </xdr:cNvSpPr>
        </xdr:nvSpPr>
        <xdr:spPr bwMode="auto">
          <a:xfrm>
            <a:off x="216" y="108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4" name="Line 173">
            <a:extLst>
              <a:ext uri="{FF2B5EF4-FFF2-40B4-BE49-F238E27FC236}">
                <a16:creationId xmlns:a16="http://schemas.microsoft.com/office/drawing/2014/main" id="{00000000-0008-0000-0900-000004000000}"/>
              </a:ext>
            </a:extLst>
          </xdr:cNvPr>
          <xdr:cNvSpPr>
            <a:spLocks noChangeShapeType="1"/>
          </xdr:cNvSpPr>
        </xdr:nvSpPr>
        <xdr:spPr bwMode="auto">
          <a:xfrm>
            <a:off x="216" y="110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5" name="Line 174">
            <a:extLst>
              <a:ext uri="{FF2B5EF4-FFF2-40B4-BE49-F238E27FC236}">
                <a16:creationId xmlns:a16="http://schemas.microsoft.com/office/drawing/2014/main" id="{00000000-0008-0000-0900-000005000000}"/>
              </a:ext>
            </a:extLst>
          </xdr:cNvPr>
          <xdr:cNvSpPr>
            <a:spLocks noChangeShapeType="1"/>
          </xdr:cNvSpPr>
        </xdr:nvSpPr>
        <xdr:spPr bwMode="auto">
          <a:xfrm>
            <a:off x="216" y="101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6" name="Line 175">
            <a:extLst>
              <a:ext uri="{FF2B5EF4-FFF2-40B4-BE49-F238E27FC236}">
                <a16:creationId xmlns:a16="http://schemas.microsoft.com/office/drawing/2014/main" id="{00000000-0008-0000-0900-000006000000}"/>
              </a:ext>
            </a:extLst>
          </xdr:cNvPr>
          <xdr:cNvSpPr>
            <a:spLocks noChangeShapeType="1"/>
          </xdr:cNvSpPr>
        </xdr:nvSpPr>
        <xdr:spPr bwMode="auto">
          <a:xfrm>
            <a:off x="216" y="103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7" name="Line 176">
            <a:extLst>
              <a:ext uri="{FF2B5EF4-FFF2-40B4-BE49-F238E27FC236}">
                <a16:creationId xmlns:a16="http://schemas.microsoft.com/office/drawing/2014/main" id="{00000000-0008-0000-0900-000007000000}"/>
              </a:ext>
            </a:extLst>
          </xdr:cNvPr>
          <xdr:cNvSpPr>
            <a:spLocks noChangeShapeType="1"/>
          </xdr:cNvSpPr>
        </xdr:nvSpPr>
        <xdr:spPr bwMode="auto">
          <a:xfrm>
            <a:off x="216" y="104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177">
            <a:extLst>
              <a:ext uri="{FF2B5EF4-FFF2-40B4-BE49-F238E27FC236}">
                <a16:creationId xmlns:a16="http://schemas.microsoft.com/office/drawing/2014/main" id="{00000000-0008-0000-0900-000008000000}"/>
              </a:ext>
            </a:extLst>
          </xdr:cNvPr>
          <xdr:cNvSpPr>
            <a:spLocks noChangeShapeType="1"/>
          </xdr:cNvSpPr>
        </xdr:nvSpPr>
        <xdr:spPr bwMode="auto">
          <a:xfrm>
            <a:off x="216" y="106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178">
            <a:extLst>
              <a:ext uri="{FF2B5EF4-FFF2-40B4-BE49-F238E27FC236}">
                <a16:creationId xmlns:a16="http://schemas.microsoft.com/office/drawing/2014/main" id="{00000000-0008-0000-0900-000009000000}"/>
              </a:ext>
            </a:extLst>
          </xdr:cNvPr>
          <xdr:cNvSpPr>
            <a:spLocks noChangeShapeType="1"/>
          </xdr:cNvSpPr>
        </xdr:nvSpPr>
        <xdr:spPr bwMode="auto">
          <a:xfrm>
            <a:off x="216" y="81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Line 179">
            <a:extLst>
              <a:ext uri="{FF2B5EF4-FFF2-40B4-BE49-F238E27FC236}">
                <a16:creationId xmlns:a16="http://schemas.microsoft.com/office/drawing/2014/main" id="{00000000-0008-0000-0900-00000A000000}"/>
              </a:ext>
            </a:extLst>
          </xdr:cNvPr>
          <xdr:cNvSpPr>
            <a:spLocks noChangeShapeType="1"/>
          </xdr:cNvSpPr>
        </xdr:nvSpPr>
        <xdr:spPr bwMode="auto">
          <a:xfrm>
            <a:off x="216" y="83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Line 180">
            <a:extLst>
              <a:ext uri="{FF2B5EF4-FFF2-40B4-BE49-F238E27FC236}">
                <a16:creationId xmlns:a16="http://schemas.microsoft.com/office/drawing/2014/main" id="{00000000-0008-0000-0900-00000B000000}"/>
              </a:ext>
            </a:extLst>
          </xdr:cNvPr>
          <xdr:cNvSpPr>
            <a:spLocks noChangeShapeType="1"/>
          </xdr:cNvSpPr>
        </xdr:nvSpPr>
        <xdr:spPr bwMode="auto">
          <a:xfrm>
            <a:off x="216" y="85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Line 181">
            <a:extLst>
              <a:ext uri="{FF2B5EF4-FFF2-40B4-BE49-F238E27FC236}">
                <a16:creationId xmlns:a16="http://schemas.microsoft.com/office/drawing/2014/main" id="{00000000-0008-0000-0900-00000C000000}"/>
              </a:ext>
            </a:extLst>
          </xdr:cNvPr>
          <xdr:cNvSpPr>
            <a:spLocks noChangeShapeType="1"/>
          </xdr:cNvSpPr>
        </xdr:nvSpPr>
        <xdr:spPr bwMode="auto">
          <a:xfrm>
            <a:off x="216" y="86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Line 182">
            <a:extLst>
              <a:ext uri="{FF2B5EF4-FFF2-40B4-BE49-F238E27FC236}">
                <a16:creationId xmlns:a16="http://schemas.microsoft.com/office/drawing/2014/main" id="{00000000-0008-0000-0900-00000D000000}"/>
              </a:ext>
            </a:extLst>
          </xdr:cNvPr>
          <xdr:cNvSpPr>
            <a:spLocks noChangeShapeType="1"/>
          </xdr:cNvSpPr>
        </xdr:nvSpPr>
        <xdr:spPr bwMode="auto">
          <a:xfrm>
            <a:off x="216" y="88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83">
            <a:extLst>
              <a:ext uri="{FF2B5EF4-FFF2-40B4-BE49-F238E27FC236}">
                <a16:creationId xmlns:a16="http://schemas.microsoft.com/office/drawing/2014/main" id="{00000000-0008-0000-0900-00000E000000}"/>
              </a:ext>
            </a:extLst>
          </xdr:cNvPr>
          <xdr:cNvSpPr>
            <a:spLocks noChangeShapeType="1"/>
          </xdr:cNvSpPr>
        </xdr:nvSpPr>
        <xdr:spPr bwMode="auto">
          <a:xfrm>
            <a:off x="216" y="90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Line 184">
            <a:extLst>
              <a:ext uri="{FF2B5EF4-FFF2-40B4-BE49-F238E27FC236}">
                <a16:creationId xmlns:a16="http://schemas.microsoft.com/office/drawing/2014/main" id="{00000000-0008-0000-0900-00000F000000}"/>
              </a:ext>
            </a:extLst>
          </xdr:cNvPr>
          <xdr:cNvSpPr>
            <a:spLocks noChangeShapeType="1"/>
          </xdr:cNvSpPr>
        </xdr:nvSpPr>
        <xdr:spPr bwMode="auto">
          <a:xfrm>
            <a:off x="216" y="92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Line 185">
            <a:extLst>
              <a:ext uri="{FF2B5EF4-FFF2-40B4-BE49-F238E27FC236}">
                <a16:creationId xmlns:a16="http://schemas.microsoft.com/office/drawing/2014/main" id="{00000000-0008-0000-0900-000010000000}"/>
              </a:ext>
            </a:extLst>
          </xdr:cNvPr>
          <xdr:cNvSpPr>
            <a:spLocks noChangeShapeType="1"/>
          </xdr:cNvSpPr>
        </xdr:nvSpPr>
        <xdr:spPr bwMode="auto">
          <a:xfrm>
            <a:off x="216" y="94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7" name="Line 186">
            <a:extLst>
              <a:ext uri="{FF2B5EF4-FFF2-40B4-BE49-F238E27FC236}">
                <a16:creationId xmlns:a16="http://schemas.microsoft.com/office/drawing/2014/main" id="{00000000-0008-0000-0900-000011000000}"/>
              </a:ext>
            </a:extLst>
          </xdr:cNvPr>
          <xdr:cNvSpPr>
            <a:spLocks noChangeShapeType="1"/>
          </xdr:cNvSpPr>
        </xdr:nvSpPr>
        <xdr:spPr bwMode="auto">
          <a:xfrm>
            <a:off x="216" y="95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8" name="Line 187">
            <a:extLst>
              <a:ext uri="{FF2B5EF4-FFF2-40B4-BE49-F238E27FC236}">
                <a16:creationId xmlns:a16="http://schemas.microsoft.com/office/drawing/2014/main" id="{00000000-0008-0000-0900-000012000000}"/>
              </a:ext>
            </a:extLst>
          </xdr:cNvPr>
          <xdr:cNvSpPr>
            <a:spLocks noChangeShapeType="1"/>
          </xdr:cNvSpPr>
        </xdr:nvSpPr>
        <xdr:spPr bwMode="auto">
          <a:xfrm>
            <a:off x="216" y="97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19" name="Line 188">
            <a:extLst>
              <a:ext uri="{FF2B5EF4-FFF2-40B4-BE49-F238E27FC236}">
                <a16:creationId xmlns:a16="http://schemas.microsoft.com/office/drawing/2014/main" id="{00000000-0008-0000-0900-000013000000}"/>
              </a:ext>
            </a:extLst>
          </xdr:cNvPr>
          <xdr:cNvSpPr>
            <a:spLocks noChangeShapeType="1"/>
          </xdr:cNvSpPr>
        </xdr:nvSpPr>
        <xdr:spPr bwMode="auto">
          <a:xfrm>
            <a:off x="216" y="99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grpSp>
        <xdr:nvGrpSpPr>
          <xdr:cNvPr id="20" name="Group 189">
            <a:extLst>
              <a:ext uri="{FF2B5EF4-FFF2-40B4-BE49-F238E27FC236}">
                <a16:creationId xmlns:a16="http://schemas.microsoft.com/office/drawing/2014/main" id="{00000000-0008-0000-0900-000014000000}"/>
              </a:ext>
            </a:extLst>
          </xdr:cNvPr>
          <xdr:cNvGrpSpPr>
            <a:grpSpLocks/>
          </xdr:cNvGrpSpPr>
        </xdr:nvGrpSpPr>
        <xdr:grpSpPr bwMode="auto">
          <a:xfrm>
            <a:off x="215" y="163"/>
            <a:ext cx="74" cy="935"/>
            <a:chOff x="215" y="163"/>
            <a:chExt cx="74" cy="935"/>
          </a:xfrm>
        </xdr:grpSpPr>
        <xdr:sp macro="" textlink="">
          <xdr:nvSpPr>
            <xdr:cNvPr id="40" name="Line 190">
              <a:extLst>
                <a:ext uri="{FF2B5EF4-FFF2-40B4-BE49-F238E27FC236}">
                  <a16:creationId xmlns:a16="http://schemas.microsoft.com/office/drawing/2014/main" id="{00000000-0008-0000-0900-000028000000}"/>
                </a:ext>
              </a:extLst>
            </xdr:cNvPr>
            <xdr:cNvSpPr>
              <a:spLocks noChangeShapeType="1"/>
            </xdr:cNvSpPr>
          </xdr:nvSpPr>
          <xdr:spPr bwMode="auto">
            <a:xfrm flipV="1">
              <a:off x="215" y="16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1" name="Line 191">
              <a:extLst>
                <a:ext uri="{FF2B5EF4-FFF2-40B4-BE49-F238E27FC236}">
                  <a16:creationId xmlns:a16="http://schemas.microsoft.com/office/drawing/2014/main" id="{00000000-0008-0000-0900-000029000000}"/>
                </a:ext>
              </a:extLst>
            </xdr:cNvPr>
            <xdr:cNvSpPr>
              <a:spLocks noChangeShapeType="1"/>
            </xdr:cNvSpPr>
          </xdr:nvSpPr>
          <xdr:spPr bwMode="auto">
            <a:xfrm flipV="1">
              <a:off x="216" y="18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2" name="Line 192">
              <a:extLst>
                <a:ext uri="{FF2B5EF4-FFF2-40B4-BE49-F238E27FC236}">
                  <a16:creationId xmlns:a16="http://schemas.microsoft.com/office/drawing/2014/main" id="{00000000-0008-0000-0900-00002A000000}"/>
                </a:ext>
              </a:extLst>
            </xdr:cNvPr>
            <xdr:cNvSpPr>
              <a:spLocks noChangeShapeType="1"/>
            </xdr:cNvSpPr>
          </xdr:nvSpPr>
          <xdr:spPr bwMode="auto">
            <a:xfrm flipV="1">
              <a:off x="217" y="19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3" name="Line 193">
              <a:extLst>
                <a:ext uri="{FF2B5EF4-FFF2-40B4-BE49-F238E27FC236}">
                  <a16:creationId xmlns:a16="http://schemas.microsoft.com/office/drawing/2014/main" id="{00000000-0008-0000-0900-00002B000000}"/>
                </a:ext>
              </a:extLst>
            </xdr:cNvPr>
            <xdr:cNvSpPr>
              <a:spLocks noChangeShapeType="1"/>
            </xdr:cNvSpPr>
          </xdr:nvSpPr>
          <xdr:spPr bwMode="auto">
            <a:xfrm flipV="1">
              <a:off x="216" y="21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4" name="Line 194">
              <a:extLst>
                <a:ext uri="{FF2B5EF4-FFF2-40B4-BE49-F238E27FC236}">
                  <a16:creationId xmlns:a16="http://schemas.microsoft.com/office/drawing/2014/main" id="{00000000-0008-0000-0900-00002C000000}"/>
                </a:ext>
              </a:extLst>
            </xdr:cNvPr>
            <xdr:cNvSpPr>
              <a:spLocks noChangeShapeType="1"/>
            </xdr:cNvSpPr>
          </xdr:nvSpPr>
          <xdr:spPr bwMode="auto">
            <a:xfrm flipV="1">
              <a:off x="216" y="23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5" name="Line 195">
              <a:extLst>
                <a:ext uri="{FF2B5EF4-FFF2-40B4-BE49-F238E27FC236}">
                  <a16:creationId xmlns:a16="http://schemas.microsoft.com/office/drawing/2014/main" id="{00000000-0008-0000-0900-00002D000000}"/>
                </a:ext>
              </a:extLst>
            </xdr:cNvPr>
            <xdr:cNvSpPr>
              <a:spLocks noChangeShapeType="1"/>
            </xdr:cNvSpPr>
          </xdr:nvSpPr>
          <xdr:spPr bwMode="auto">
            <a:xfrm flipV="1">
              <a:off x="216" y="24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6" name="Line 196">
              <a:extLst>
                <a:ext uri="{FF2B5EF4-FFF2-40B4-BE49-F238E27FC236}">
                  <a16:creationId xmlns:a16="http://schemas.microsoft.com/office/drawing/2014/main" id="{00000000-0008-0000-0900-00002E000000}"/>
                </a:ext>
              </a:extLst>
            </xdr:cNvPr>
            <xdr:cNvSpPr>
              <a:spLocks noChangeShapeType="1"/>
            </xdr:cNvSpPr>
          </xdr:nvSpPr>
          <xdr:spPr bwMode="auto">
            <a:xfrm flipV="1">
              <a:off x="216" y="26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7" name="Line 197">
              <a:extLst>
                <a:ext uri="{FF2B5EF4-FFF2-40B4-BE49-F238E27FC236}">
                  <a16:creationId xmlns:a16="http://schemas.microsoft.com/office/drawing/2014/main" id="{00000000-0008-0000-0900-00002F000000}"/>
                </a:ext>
              </a:extLst>
            </xdr:cNvPr>
            <xdr:cNvSpPr>
              <a:spLocks noChangeShapeType="1"/>
            </xdr:cNvSpPr>
          </xdr:nvSpPr>
          <xdr:spPr bwMode="auto">
            <a:xfrm flipV="1">
              <a:off x="216" y="28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8" name="Line 198">
              <a:extLst>
                <a:ext uri="{FF2B5EF4-FFF2-40B4-BE49-F238E27FC236}">
                  <a16:creationId xmlns:a16="http://schemas.microsoft.com/office/drawing/2014/main" id="{00000000-0008-0000-0900-000030000000}"/>
                </a:ext>
              </a:extLst>
            </xdr:cNvPr>
            <xdr:cNvSpPr>
              <a:spLocks noChangeShapeType="1"/>
            </xdr:cNvSpPr>
          </xdr:nvSpPr>
          <xdr:spPr bwMode="auto">
            <a:xfrm flipV="1">
              <a:off x="216" y="29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49" name="Line 199">
              <a:extLst>
                <a:ext uri="{FF2B5EF4-FFF2-40B4-BE49-F238E27FC236}">
                  <a16:creationId xmlns:a16="http://schemas.microsoft.com/office/drawing/2014/main" id="{00000000-0008-0000-0900-000031000000}"/>
                </a:ext>
              </a:extLst>
            </xdr:cNvPr>
            <xdr:cNvSpPr>
              <a:spLocks noChangeShapeType="1"/>
            </xdr:cNvSpPr>
          </xdr:nvSpPr>
          <xdr:spPr bwMode="auto">
            <a:xfrm flipV="1">
              <a:off x="216" y="31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0" name="Line 200">
              <a:extLst>
                <a:ext uri="{FF2B5EF4-FFF2-40B4-BE49-F238E27FC236}">
                  <a16:creationId xmlns:a16="http://schemas.microsoft.com/office/drawing/2014/main" id="{00000000-0008-0000-0900-000032000000}"/>
                </a:ext>
              </a:extLst>
            </xdr:cNvPr>
            <xdr:cNvSpPr>
              <a:spLocks noChangeShapeType="1"/>
            </xdr:cNvSpPr>
          </xdr:nvSpPr>
          <xdr:spPr bwMode="auto">
            <a:xfrm flipV="1">
              <a:off x="216" y="33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1" name="Line 201">
              <a:extLst>
                <a:ext uri="{FF2B5EF4-FFF2-40B4-BE49-F238E27FC236}">
                  <a16:creationId xmlns:a16="http://schemas.microsoft.com/office/drawing/2014/main" id="{00000000-0008-0000-0900-000033000000}"/>
                </a:ext>
              </a:extLst>
            </xdr:cNvPr>
            <xdr:cNvSpPr>
              <a:spLocks noChangeShapeType="1"/>
            </xdr:cNvSpPr>
          </xdr:nvSpPr>
          <xdr:spPr bwMode="auto">
            <a:xfrm flipV="1">
              <a:off x="216" y="35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2" name="Line 202">
              <a:extLst>
                <a:ext uri="{FF2B5EF4-FFF2-40B4-BE49-F238E27FC236}">
                  <a16:creationId xmlns:a16="http://schemas.microsoft.com/office/drawing/2014/main" id="{00000000-0008-0000-0900-000034000000}"/>
                </a:ext>
              </a:extLst>
            </xdr:cNvPr>
            <xdr:cNvSpPr>
              <a:spLocks noChangeShapeType="1"/>
            </xdr:cNvSpPr>
          </xdr:nvSpPr>
          <xdr:spPr bwMode="auto">
            <a:xfrm flipV="1">
              <a:off x="216" y="36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3" name="Line 203">
              <a:extLst>
                <a:ext uri="{FF2B5EF4-FFF2-40B4-BE49-F238E27FC236}">
                  <a16:creationId xmlns:a16="http://schemas.microsoft.com/office/drawing/2014/main" id="{00000000-0008-0000-0900-000035000000}"/>
                </a:ext>
              </a:extLst>
            </xdr:cNvPr>
            <xdr:cNvSpPr>
              <a:spLocks noChangeShapeType="1"/>
            </xdr:cNvSpPr>
          </xdr:nvSpPr>
          <xdr:spPr bwMode="auto">
            <a:xfrm flipV="1">
              <a:off x="216" y="38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4" name="Line 204">
              <a:extLst>
                <a:ext uri="{FF2B5EF4-FFF2-40B4-BE49-F238E27FC236}">
                  <a16:creationId xmlns:a16="http://schemas.microsoft.com/office/drawing/2014/main" id="{00000000-0008-0000-0900-000036000000}"/>
                </a:ext>
              </a:extLst>
            </xdr:cNvPr>
            <xdr:cNvSpPr>
              <a:spLocks noChangeShapeType="1"/>
            </xdr:cNvSpPr>
          </xdr:nvSpPr>
          <xdr:spPr bwMode="auto">
            <a:xfrm flipV="1">
              <a:off x="216" y="40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5" name="Line 205">
              <a:extLst>
                <a:ext uri="{FF2B5EF4-FFF2-40B4-BE49-F238E27FC236}">
                  <a16:creationId xmlns:a16="http://schemas.microsoft.com/office/drawing/2014/main" id="{00000000-0008-0000-0900-000037000000}"/>
                </a:ext>
              </a:extLst>
            </xdr:cNvPr>
            <xdr:cNvSpPr>
              <a:spLocks noChangeShapeType="1"/>
            </xdr:cNvSpPr>
          </xdr:nvSpPr>
          <xdr:spPr bwMode="auto">
            <a:xfrm flipV="1">
              <a:off x="216" y="41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6" name="Line 206">
              <a:extLst>
                <a:ext uri="{FF2B5EF4-FFF2-40B4-BE49-F238E27FC236}">
                  <a16:creationId xmlns:a16="http://schemas.microsoft.com/office/drawing/2014/main" id="{00000000-0008-0000-0900-000038000000}"/>
                </a:ext>
              </a:extLst>
            </xdr:cNvPr>
            <xdr:cNvSpPr>
              <a:spLocks noChangeShapeType="1"/>
            </xdr:cNvSpPr>
          </xdr:nvSpPr>
          <xdr:spPr bwMode="auto">
            <a:xfrm flipV="1">
              <a:off x="216" y="43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7" name="Line 207">
              <a:extLst>
                <a:ext uri="{FF2B5EF4-FFF2-40B4-BE49-F238E27FC236}">
                  <a16:creationId xmlns:a16="http://schemas.microsoft.com/office/drawing/2014/main" id="{00000000-0008-0000-0900-000039000000}"/>
                </a:ext>
              </a:extLst>
            </xdr:cNvPr>
            <xdr:cNvSpPr>
              <a:spLocks noChangeShapeType="1"/>
            </xdr:cNvSpPr>
          </xdr:nvSpPr>
          <xdr:spPr bwMode="auto">
            <a:xfrm flipV="1">
              <a:off x="216" y="452"/>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8" name="Line 208">
              <a:extLst>
                <a:ext uri="{FF2B5EF4-FFF2-40B4-BE49-F238E27FC236}">
                  <a16:creationId xmlns:a16="http://schemas.microsoft.com/office/drawing/2014/main" id="{00000000-0008-0000-0900-00003A000000}"/>
                </a:ext>
              </a:extLst>
            </xdr:cNvPr>
            <xdr:cNvSpPr>
              <a:spLocks noChangeShapeType="1"/>
            </xdr:cNvSpPr>
          </xdr:nvSpPr>
          <xdr:spPr bwMode="auto">
            <a:xfrm flipV="1">
              <a:off x="216" y="46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59" name="Line 209">
              <a:extLst>
                <a:ext uri="{FF2B5EF4-FFF2-40B4-BE49-F238E27FC236}">
                  <a16:creationId xmlns:a16="http://schemas.microsoft.com/office/drawing/2014/main" id="{00000000-0008-0000-0900-00003B000000}"/>
                </a:ext>
              </a:extLst>
            </xdr:cNvPr>
            <xdr:cNvSpPr>
              <a:spLocks noChangeShapeType="1"/>
            </xdr:cNvSpPr>
          </xdr:nvSpPr>
          <xdr:spPr bwMode="auto">
            <a:xfrm flipV="1">
              <a:off x="216" y="48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0" name="Line 210">
              <a:extLst>
                <a:ext uri="{FF2B5EF4-FFF2-40B4-BE49-F238E27FC236}">
                  <a16:creationId xmlns:a16="http://schemas.microsoft.com/office/drawing/2014/main" id="{00000000-0008-0000-0900-00003C000000}"/>
                </a:ext>
              </a:extLst>
            </xdr:cNvPr>
            <xdr:cNvSpPr>
              <a:spLocks noChangeShapeType="1"/>
            </xdr:cNvSpPr>
          </xdr:nvSpPr>
          <xdr:spPr bwMode="auto">
            <a:xfrm flipV="1">
              <a:off x="216" y="50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1" name="Line 211">
              <a:extLst>
                <a:ext uri="{FF2B5EF4-FFF2-40B4-BE49-F238E27FC236}">
                  <a16:creationId xmlns:a16="http://schemas.microsoft.com/office/drawing/2014/main" id="{00000000-0008-0000-0900-00003D000000}"/>
                </a:ext>
              </a:extLst>
            </xdr:cNvPr>
            <xdr:cNvSpPr>
              <a:spLocks noChangeShapeType="1"/>
            </xdr:cNvSpPr>
          </xdr:nvSpPr>
          <xdr:spPr bwMode="auto">
            <a:xfrm flipV="1">
              <a:off x="216" y="52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2" name="Line 212">
              <a:extLst>
                <a:ext uri="{FF2B5EF4-FFF2-40B4-BE49-F238E27FC236}">
                  <a16:creationId xmlns:a16="http://schemas.microsoft.com/office/drawing/2014/main" id="{00000000-0008-0000-0900-00003E000000}"/>
                </a:ext>
              </a:extLst>
            </xdr:cNvPr>
            <xdr:cNvSpPr>
              <a:spLocks noChangeShapeType="1"/>
            </xdr:cNvSpPr>
          </xdr:nvSpPr>
          <xdr:spPr bwMode="auto">
            <a:xfrm flipV="1">
              <a:off x="216" y="53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3" name="Line 213">
              <a:extLst>
                <a:ext uri="{FF2B5EF4-FFF2-40B4-BE49-F238E27FC236}">
                  <a16:creationId xmlns:a16="http://schemas.microsoft.com/office/drawing/2014/main" id="{00000000-0008-0000-0900-00003F000000}"/>
                </a:ext>
              </a:extLst>
            </xdr:cNvPr>
            <xdr:cNvSpPr>
              <a:spLocks noChangeShapeType="1"/>
            </xdr:cNvSpPr>
          </xdr:nvSpPr>
          <xdr:spPr bwMode="auto">
            <a:xfrm flipV="1">
              <a:off x="216" y="55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4" name="Line 214">
              <a:extLst>
                <a:ext uri="{FF2B5EF4-FFF2-40B4-BE49-F238E27FC236}">
                  <a16:creationId xmlns:a16="http://schemas.microsoft.com/office/drawing/2014/main" id="{00000000-0008-0000-0900-000040000000}"/>
                </a:ext>
              </a:extLst>
            </xdr:cNvPr>
            <xdr:cNvSpPr>
              <a:spLocks noChangeShapeType="1"/>
            </xdr:cNvSpPr>
          </xdr:nvSpPr>
          <xdr:spPr bwMode="auto">
            <a:xfrm flipV="1">
              <a:off x="216" y="57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5" name="Line 215">
              <a:extLst>
                <a:ext uri="{FF2B5EF4-FFF2-40B4-BE49-F238E27FC236}">
                  <a16:creationId xmlns:a16="http://schemas.microsoft.com/office/drawing/2014/main" id="{00000000-0008-0000-0900-000041000000}"/>
                </a:ext>
              </a:extLst>
            </xdr:cNvPr>
            <xdr:cNvSpPr>
              <a:spLocks noChangeShapeType="1"/>
            </xdr:cNvSpPr>
          </xdr:nvSpPr>
          <xdr:spPr bwMode="auto">
            <a:xfrm flipV="1">
              <a:off x="216" y="58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6" name="Line 216">
              <a:extLst>
                <a:ext uri="{FF2B5EF4-FFF2-40B4-BE49-F238E27FC236}">
                  <a16:creationId xmlns:a16="http://schemas.microsoft.com/office/drawing/2014/main" id="{00000000-0008-0000-0900-000042000000}"/>
                </a:ext>
              </a:extLst>
            </xdr:cNvPr>
            <xdr:cNvSpPr>
              <a:spLocks noChangeShapeType="1"/>
            </xdr:cNvSpPr>
          </xdr:nvSpPr>
          <xdr:spPr bwMode="auto">
            <a:xfrm flipV="1">
              <a:off x="216" y="60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7" name="Line 217">
              <a:extLst>
                <a:ext uri="{FF2B5EF4-FFF2-40B4-BE49-F238E27FC236}">
                  <a16:creationId xmlns:a16="http://schemas.microsoft.com/office/drawing/2014/main" id="{00000000-0008-0000-0900-000043000000}"/>
                </a:ext>
              </a:extLst>
            </xdr:cNvPr>
            <xdr:cNvSpPr>
              <a:spLocks noChangeShapeType="1"/>
            </xdr:cNvSpPr>
          </xdr:nvSpPr>
          <xdr:spPr bwMode="auto">
            <a:xfrm flipV="1">
              <a:off x="216" y="622"/>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8" name="Line 218">
              <a:extLst>
                <a:ext uri="{FF2B5EF4-FFF2-40B4-BE49-F238E27FC236}">
                  <a16:creationId xmlns:a16="http://schemas.microsoft.com/office/drawing/2014/main" id="{00000000-0008-0000-0900-000044000000}"/>
                </a:ext>
              </a:extLst>
            </xdr:cNvPr>
            <xdr:cNvSpPr>
              <a:spLocks noChangeShapeType="1"/>
            </xdr:cNvSpPr>
          </xdr:nvSpPr>
          <xdr:spPr bwMode="auto">
            <a:xfrm flipV="1">
              <a:off x="216" y="63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69" name="Line 219">
              <a:extLst>
                <a:ext uri="{FF2B5EF4-FFF2-40B4-BE49-F238E27FC236}">
                  <a16:creationId xmlns:a16="http://schemas.microsoft.com/office/drawing/2014/main" id="{00000000-0008-0000-0900-000045000000}"/>
                </a:ext>
              </a:extLst>
            </xdr:cNvPr>
            <xdr:cNvSpPr>
              <a:spLocks noChangeShapeType="1"/>
            </xdr:cNvSpPr>
          </xdr:nvSpPr>
          <xdr:spPr bwMode="auto">
            <a:xfrm flipV="1">
              <a:off x="216" y="65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0" name="Line 220">
              <a:extLst>
                <a:ext uri="{FF2B5EF4-FFF2-40B4-BE49-F238E27FC236}">
                  <a16:creationId xmlns:a16="http://schemas.microsoft.com/office/drawing/2014/main" id="{00000000-0008-0000-0900-000046000000}"/>
                </a:ext>
              </a:extLst>
            </xdr:cNvPr>
            <xdr:cNvSpPr>
              <a:spLocks noChangeShapeType="1"/>
            </xdr:cNvSpPr>
          </xdr:nvSpPr>
          <xdr:spPr bwMode="auto">
            <a:xfrm flipV="1">
              <a:off x="216" y="67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1" name="Line 221">
              <a:extLst>
                <a:ext uri="{FF2B5EF4-FFF2-40B4-BE49-F238E27FC236}">
                  <a16:creationId xmlns:a16="http://schemas.microsoft.com/office/drawing/2014/main" id="{00000000-0008-0000-0900-000047000000}"/>
                </a:ext>
              </a:extLst>
            </xdr:cNvPr>
            <xdr:cNvSpPr>
              <a:spLocks noChangeShapeType="1"/>
            </xdr:cNvSpPr>
          </xdr:nvSpPr>
          <xdr:spPr bwMode="auto">
            <a:xfrm flipV="1">
              <a:off x="216" y="69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2" name="Line 222">
              <a:extLst>
                <a:ext uri="{FF2B5EF4-FFF2-40B4-BE49-F238E27FC236}">
                  <a16:creationId xmlns:a16="http://schemas.microsoft.com/office/drawing/2014/main" id="{00000000-0008-0000-0900-000048000000}"/>
                </a:ext>
              </a:extLst>
            </xdr:cNvPr>
            <xdr:cNvSpPr>
              <a:spLocks noChangeShapeType="1"/>
            </xdr:cNvSpPr>
          </xdr:nvSpPr>
          <xdr:spPr bwMode="auto">
            <a:xfrm flipV="1">
              <a:off x="216" y="70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3" name="Line 223">
              <a:extLst>
                <a:ext uri="{FF2B5EF4-FFF2-40B4-BE49-F238E27FC236}">
                  <a16:creationId xmlns:a16="http://schemas.microsoft.com/office/drawing/2014/main" id="{00000000-0008-0000-0900-000049000000}"/>
                </a:ext>
              </a:extLst>
            </xdr:cNvPr>
            <xdr:cNvSpPr>
              <a:spLocks noChangeShapeType="1"/>
            </xdr:cNvSpPr>
          </xdr:nvSpPr>
          <xdr:spPr bwMode="auto">
            <a:xfrm flipV="1">
              <a:off x="216" y="72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4" name="Line 224">
              <a:extLst>
                <a:ext uri="{FF2B5EF4-FFF2-40B4-BE49-F238E27FC236}">
                  <a16:creationId xmlns:a16="http://schemas.microsoft.com/office/drawing/2014/main" id="{00000000-0008-0000-0900-00004A000000}"/>
                </a:ext>
              </a:extLst>
            </xdr:cNvPr>
            <xdr:cNvSpPr>
              <a:spLocks noChangeShapeType="1"/>
            </xdr:cNvSpPr>
          </xdr:nvSpPr>
          <xdr:spPr bwMode="auto">
            <a:xfrm flipV="1">
              <a:off x="216" y="74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5" name="Line 225">
              <a:extLst>
                <a:ext uri="{FF2B5EF4-FFF2-40B4-BE49-F238E27FC236}">
                  <a16:creationId xmlns:a16="http://schemas.microsoft.com/office/drawing/2014/main" id="{00000000-0008-0000-0900-00004B000000}"/>
                </a:ext>
              </a:extLst>
            </xdr:cNvPr>
            <xdr:cNvSpPr>
              <a:spLocks noChangeShapeType="1"/>
            </xdr:cNvSpPr>
          </xdr:nvSpPr>
          <xdr:spPr bwMode="auto">
            <a:xfrm flipV="1">
              <a:off x="216" y="75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76" name="Line 226">
              <a:extLst>
                <a:ext uri="{FF2B5EF4-FFF2-40B4-BE49-F238E27FC236}">
                  <a16:creationId xmlns:a16="http://schemas.microsoft.com/office/drawing/2014/main" id="{00000000-0008-0000-0900-00004C000000}"/>
                </a:ext>
              </a:extLst>
            </xdr:cNvPr>
            <xdr:cNvSpPr>
              <a:spLocks noChangeShapeType="1"/>
            </xdr:cNvSpPr>
          </xdr:nvSpPr>
          <xdr:spPr bwMode="auto">
            <a:xfrm flipV="1">
              <a:off x="216" y="77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21" name="Line 227">
            <a:extLst>
              <a:ext uri="{FF2B5EF4-FFF2-40B4-BE49-F238E27FC236}">
                <a16:creationId xmlns:a16="http://schemas.microsoft.com/office/drawing/2014/main" id="{00000000-0008-0000-0900-000015000000}"/>
              </a:ext>
            </a:extLst>
          </xdr:cNvPr>
          <xdr:cNvSpPr>
            <a:spLocks noChangeShapeType="1"/>
          </xdr:cNvSpPr>
        </xdr:nvSpPr>
        <xdr:spPr bwMode="auto">
          <a:xfrm>
            <a:off x="216" y="48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 name="Line 228">
            <a:extLst>
              <a:ext uri="{FF2B5EF4-FFF2-40B4-BE49-F238E27FC236}">
                <a16:creationId xmlns:a16="http://schemas.microsoft.com/office/drawing/2014/main" id="{00000000-0008-0000-0900-000016000000}"/>
              </a:ext>
            </a:extLst>
          </xdr:cNvPr>
          <xdr:cNvSpPr>
            <a:spLocks noChangeShapeType="1"/>
          </xdr:cNvSpPr>
        </xdr:nvSpPr>
        <xdr:spPr bwMode="auto">
          <a:xfrm>
            <a:off x="216" y="503"/>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 name="Line 229">
            <a:extLst>
              <a:ext uri="{FF2B5EF4-FFF2-40B4-BE49-F238E27FC236}">
                <a16:creationId xmlns:a16="http://schemas.microsoft.com/office/drawing/2014/main" id="{00000000-0008-0000-0900-000017000000}"/>
              </a:ext>
            </a:extLst>
          </xdr:cNvPr>
          <xdr:cNvSpPr>
            <a:spLocks noChangeShapeType="1"/>
          </xdr:cNvSpPr>
        </xdr:nvSpPr>
        <xdr:spPr bwMode="auto">
          <a:xfrm>
            <a:off x="216" y="519"/>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4" name="Line 230">
            <a:extLst>
              <a:ext uri="{FF2B5EF4-FFF2-40B4-BE49-F238E27FC236}">
                <a16:creationId xmlns:a16="http://schemas.microsoft.com/office/drawing/2014/main" id="{00000000-0008-0000-0900-000018000000}"/>
              </a:ext>
            </a:extLst>
          </xdr:cNvPr>
          <xdr:cNvSpPr>
            <a:spLocks noChangeShapeType="1"/>
          </xdr:cNvSpPr>
        </xdr:nvSpPr>
        <xdr:spPr bwMode="auto">
          <a:xfrm>
            <a:off x="216" y="53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5" name="Line 231">
            <a:extLst>
              <a:ext uri="{FF2B5EF4-FFF2-40B4-BE49-F238E27FC236}">
                <a16:creationId xmlns:a16="http://schemas.microsoft.com/office/drawing/2014/main" id="{00000000-0008-0000-0900-000019000000}"/>
              </a:ext>
            </a:extLst>
          </xdr:cNvPr>
          <xdr:cNvSpPr>
            <a:spLocks noChangeShapeType="1"/>
          </xdr:cNvSpPr>
        </xdr:nvSpPr>
        <xdr:spPr bwMode="auto">
          <a:xfrm>
            <a:off x="216" y="55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6" name="Line 232">
            <a:extLst>
              <a:ext uri="{FF2B5EF4-FFF2-40B4-BE49-F238E27FC236}">
                <a16:creationId xmlns:a16="http://schemas.microsoft.com/office/drawing/2014/main" id="{00000000-0008-0000-0900-00001A000000}"/>
              </a:ext>
            </a:extLst>
          </xdr:cNvPr>
          <xdr:cNvSpPr>
            <a:spLocks noChangeShapeType="1"/>
          </xdr:cNvSpPr>
        </xdr:nvSpPr>
        <xdr:spPr bwMode="auto">
          <a:xfrm>
            <a:off x="216" y="57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7" name="Line 233">
            <a:extLst>
              <a:ext uri="{FF2B5EF4-FFF2-40B4-BE49-F238E27FC236}">
                <a16:creationId xmlns:a16="http://schemas.microsoft.com/office/drawing/2014/main" id="{00000000-0008-0000-0900-00001B000000}"/>
              </a:ext>
            </a:extLst>
          </xdr:cNvPr>
          <xdr:cNvSpPr>
            <a:spLocks noChangeShapeType="1"/>
          </xdr:cNvSpPr>
        </xdr:nvSpPr>
        <xdr:spPr bwMode="auto">
          <a:xfrm>
            <a:off x="216" y="589"/>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8" name="Line 234">
            <a:extLst>
              <a:ext uri="{FF2B5EF4-FFF2-40B4-BE49-F238E27FC236}">
                <a16:creationId xmlns:a16="http://schemas.microsoft.com/office/drawing/2014/main" id="{00000000-0008-0000-0900-00001C000000}"/>
              </a:ext>
            </a:extLst>
          </xdr:cNvPr>
          <xdr:cNvSpPr>
            <a:spLocks noChangeShapeType="1"/>
          </xdr:cNvSpPr>
        </xdr:nvSpPr>
        <xdr:spPr bwMode="auto">
          <a:xfrm>
            <a:off x="216" y="60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9" name="Line 235">
            <a:extLst>
              <a:ext uri="{FF2B5EF4-FFF2-40B4-BE49-F238E27FC236}">
                <a16:creationId xmlns:a16="http://schemas.microsoft.com/office/drawing/2014/main" id="{00000000-0008-0000-0900-00001D000000}"/>
              </a:ext>
            </a:extLst>
          </xdr:cNvPr>
          <xdr:cNvSpPr>
            <a:spLocks noChangeShapeType="1"/>
          </xdr:cNvSpPr>
        </xdr:nvSpPr>
        <xdr:spPr bwMode="auto">
          <a:xfrm>
            <a:off x="216" y="623"/>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0" name="Line 236">
            <a:extLst>
              <a:ext uri="{FF2B5EF4-FFF2-40B4-BE49-F238E27FC236}">
                <a16:creationId xmlns:a16="http://schemas.microsoft.com/office/drawing/2014/main" id="{00000000-0008-0000-0900-00001E000000}"/>
              </a:ext>
            </a:extLst>
          </xdr:cNvPr>
          <xdr:cNvSpPr>
            <a:spLocks noChangeShapeType="1"/>
          </xdr:cNvSpPr>
        </xdr:nvSpPr>
        <xdr:spPr bwMode="auto">
          <a:xfrm>
            <a:off x="216" y="64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1" name="Line 237">
            <a:extLst>
              <a:ext uri="{FF2B5EF4-FFF2-40B4-BE49-F238E27FC236}">
                <a16:creationId xmlns:a16="http://schemas.microsoft.com/office/drawing/2014/main" id="{00000000-0008-0000-0900-00001F000000}"/>
              </a:ext>
            </a:extLst>
          </xdr:cNvPr>
          <xdr:cNvSpPr>
            <a:spLocks noChangeShapeType="1"/>
          </xdr:cNvSpPr>
        </xdr:nvSpPr>
        <xdr:spPr bwMode="auto">
          <a:xfrm>
            <a:off x="216" y="65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2" name="Line 238">
            <a:extLst>
              <a:ext uri="{FF2B5EF4-FFF2-40B4-BE49-F238E27FC236}">
                <a16:creationId xmlns:a16="http://schemas.microsoft.com/office/drawing/2014/main" id="{00000000-0008-0000-0900-000020000000}"/>
              </a:ext>
            </a:extLst>
          </xdr:cNvPr>
          <xdr:cNvSpPr>
            <a:spLocks noChangeShapeType="1"/>
          </xdr:cNvSpPr>
        </xdr:nvSpPr>
        <xdr:spPr bwMode="auto">
          <a:xfrm>
            <a:off x="216" y="67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3" name="Line 239">
            <a:extLst>
              <a:ext uri="{FF2B5EF4-FFF2-40B4-BE49-F238E27FC236}">
                <a16:creationId xmlns:a16="http://schemas.microsoft.com/office/drawing/2014/main" id="{00000000-0008-0000-0900-000021000000}"/>
              </a:ext>
            </a:extLst>
          </xdr:cNvPr>
          <xdr:cNvSpPr>
            <a:spLocks noChangeShapeType="1"/>
          </xdr:cNvSpPr>
        </xdr:nvSpPr>
        <xdr:spPr bwMode="auto">
          <a:xfrm>
            <a:off x="216" y="691"/>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4" name="Line 240">
            <a:extLst>
              <a:ext uri="{FF2B5EF4-FFF2-40B4-BE49-F238E27FC236}">
                <a16:creationId xmlns:a16="http://schemas.microsoft.com/office/drawing/2014/main" id="{00000000-0008-0000-0900-000022000000}"/>
              </a:ext>
            </a:extLst>
          </xdr:cNvPr>
          <xdr:cNvSpPr>
            <a:spLocks noChangeShapeType="1"/>
          </xdr:cNvSpPr>
        </xdr:nvSpPr>
        <xdr:spPr bwMode="auto">
          <a:xfrm>
            <a:off x="216" y="70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5" name="Line 241">
            <a:extLst>
              <a:ext uri="{FF2B5EF4-FFF2-40B4-BE49-F238E27FC236}">
                <a16:creationId xmlns:a16="http://schemas.microsoft.com/office/drawing/2014/main" id="{00000000-0008-0000-0900-000023000000}"/>
              </a:ext>
            </a:extLst>
          </xdr:cNvPr>
          <xdr:cNvSpPr>
            <a:spLocks noChangeShapeType="1"/>
          </xdr:cNvSpPr>
        </xdr:nvSpPr>
        <xdr:spPr bwMode="auto">
          <a:xfrm>
            <a:off x="216" y="725"/>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6" name="Line 242">
            <a:extLst>
              <a:ext uri="{FF2B5EF4-FFF2-40B4-BE49-F238E27FC236}">
                <a16:creationId xmlns:a16="http://schemas.microsoft.com/office/drawing/2014/main" id="{00000000-0008-0000-0900-000024000000}"/>
              </a:ext>
            </a:extLst>
          </xdr:cNvPr>
          <xdr:cNvSpPr>
            <a:spLocks noChangeShapeType="1"/>
          </xdr:cNvSpPr>
        </xdr:nvSpPr>
        <xdr:spPr bwMode="auto">
          <a:xfrm>
            <a:off x="216" y="74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7" name="Line 243">
            <a:extLst>
              <a:ext uri="{FF2B5EF4-FFF2-40B4-BE49-F238E27FC236}">
                <a16:creationId xmlns:a16="http://schemas.microsoft.com/office/drawing/2014/main" id="{00000000-0008-0000-0900-000025000000}"/>
              </a:ext>
            </a:extLst>
          </xdr:cNvPr>
          <xdr:cNvSpPr>
            <a:spLocks noChangeShapeType="1"/>
          </xdr:cNvSpPr>
        </xdr:nvSpPr>
        <xdr:spPr bwMode="auto">
          <a:xfrm>
            <a:off x="216" y="76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8" name="Line 244">
            <a:extLst>
              <a:ext uri="{FF2B5EF4-FFF2-40B4-BE49-F238E27FC236}">
                <a16:creationId xmlns:a16="http://schemas.microsoft.com/office/drawing/2014/main" id="{00000000-0008-0000-0900-000026000000}"/>
              </a:ext>
            </a:extLst>
          </xdr:cNvPr>
          <xdr:cNvSpPr>
            <a:spLocks noChangeShapeType="1"/>
          </xdr:cNvSpPr>
        </xdr:nvSpPr>
        <xdr:spPr bwMode="auto">
          <a:xfrm>
            <a:off x="216" y="77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39" name="Line 245">
            <a:extLst>
              <a:ext uri="{FF2B5EF4-FFF2-40B4-BE49-F238E27FC236}">
                <a16:creationId xmlns:a16="http://schemas.microsoft.com/office/drawing/2014/main" id="{00000000-0008-0000-0900-000027000000}"/>
              </a:ext>
            </a:extLst>
          </xdr:cNvPr>
          <xdr:cNvSpPr>
            <a:spLocks noChangeShapeType="1"/>
          </xdr:cNvSpPr>
        </xdr:nvSpPr>
        <xdr:spPr bwMode="auto">
          <a:xfrm>
            <a:off x="216" y="79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4</xdr:col>
      <xdr:colOff>200025</xdr:colOff>
      <xdr:row>29</xdr:row>
      <xdr:rowOff>9524</xdr:rowOff>
    </xdr:from>
    <xdr:to>
      <xdr:col>5</xdr:col>
      <xdr:colOff>600075</xdr:colOff>
      <xdr:row>68</xdr:row>
      <xdr:rowOff>12699</xdr:rowOff>
    </xdr:to>
    <xdr:grpSp>
      <xdr:nvGrpSpPr>
        <xdr:cNvPr id="77" name="Group 132">
          <a:extLst>
            <a:ext uri="{FF2B5EF4-FFF2-40B4-BE49-F238E27FC236}">
              <a16:creationId xmlns:a16="http://schemas.microsoft.com/office/drawing/2014/main" id="{00000000-0008-0000-0900-00004D000000}"/>
            </a:ext>
          </a:extLst>
        </xdr:cNvPr>
        <xdr:cNvGrpSpPr>
          <a:grpSpLocks/>
        </xdr:cNvGrpSpPr>
      </xdr:nvGrpSpPr>
      <xdr:grpSpPr bwMode="auto">
        <a:xfrm>
          <a:off x="2790825" y="4454524"/>
          <a:ext cx="1149350" cy="6035675"/>
          <a:chOff x="309" y="481"/>
          <a:chExt cx="76" cy="596"/>
        </a:xfrm>
      </xdr:grpSpPr>
      <xdr:sp macro="" textlink="">
        <xdr:nvSpPr>
          <xdr:cNvPr id="78" name="Line 96">
            <a:extLst>
              <a:ext uri="{FF2B5EF4-FFF2-40B4-BE49-F238E27FC236}">
                <a16:creationId xmlns:a16="http://schemas.microsoft.com/office/drawing/2014/main" id="{00000000-0008-0000-0900-00004E000000}"/>
              </a:ext>
            </a:extLst>
          </xdr:cNvPr>
          <xdr:cNvSpPr>
            <a:spLocks noChangeShapeType="1"/>
          </xdr:cNvSpPr>
        </xdr:nvSpPr>
        <xdr:spPr bwMode="auto">
          <a:xfrm flipV="1">
            <a:off x="311" y="481"/>
            <a:ext cx="72" cy="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79" name="Line 97">
            <a:extLst>
              <a:ext uri="{FF2B5EF4-FFF2-40B4-BE49-F238E27FC236}">
                <a16:creationId xmlns:a16="http://schemas.microsoft.com/office/drawing/2014/main" id="{00000000-0008-0000-0900-00004F000000}"/>
              </a:ext>
            </a:extLst>
          </xdr:cNvPr>
          <xdr:cNvSpPr>
            <a:spLocks noChangeShapeType="1"/>
          </xdr:cNvSpPr>
        </xdr:nvSpPr>
        <xdr:spPr bwMode="auto">
          <a:xfrm flipV="1">
            <a:off x="311" y="498"/>
            <a:ext cx="73" cy="2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0" name="Line 98">
            <a:extLst>
              <a:ext uri="{FF2B5EF4-FFF2-40B4-BE49-F238E27FC236}">
                <a16:creationId xmlns:a16="http://schemas.microsoft.com/office/drawing/2014/main" id="{00000000-0008-0000-0900-000050000000}"/>
              </a:ext>
            </a:extLst>
          </xdr:cNvPr>
          <xdr:cNvSpPr>
            <a:spLocks noChangeShapeType="1"/>
          </xdr:cNvSpPr>
        </xdr:nvSpPr>
        <xdr:spPr bwMode="auto">
          <a:xfrm flipV="1">
            <a:off x="311" y="514"/>
            <a:ext cx="74" cy="2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1" name="Line 99">
            <a:extLst>
              <a:ext uri="{FF2B5EF4-FFF2-40B4-BE49-F238E27FC236}">
                <a16:creationId xmlns:a16="http://schemas.microsoft.com/office/drawing/2014/main" id="{00000000-0008-0000-0900-000051000000}"/>
              </a:ext>
            </a:extLst>
          </xdr:cNvPr>
          <xdr:cNvSpPr>
            <a:spLocks noChangeShapeType="1"/>
          </xdr:cNvSpPr>
        </xdr:nvSpPr>
        <xdr:spPr bwMode="auto">
          <a:xfrm flipV="1">
            <a:off x="311" y="532"/>
            <a:ext cx="73" cy="2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2" name="Line 100">
            <a:extLst>
              <a:ext uri="{FF2B5EF4-FFF2-40B4-BE49-F238E27FC236}">
                <a16:creationId xmlns:a16="http://schemas.microsoft.com/office/drawing/2014/main" id="{00000000-0008-0000-0900-000052000000}"/>
              </a:ext>
            </a:extLst>
          </xdr:cNvPr>
          <xdr:cNvSpPr>
            <a:spLocks noChangeShapeType="1"/>
          </xdr:cNvSpPr>
        </xdr:nvSpPr>
        <xdr:spPr bwMode="auto">
          <a:xfrm flipV="1">
            <a:off x="311" y="548"/>
            <a:ext cx="72" cy="2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3" name="Line 101">
            <a:extLst>
              <a:ext uri="{FF2B5EF4-FFF2-40B4-BE49-F238E27FC236}">
                <a16:creationId xmlns:a16="http://schemas.microsoft.com/office/drawing/2014/main" id="{00000000-0008-0000-0900-000053000000}"/>
              </a:ext>
            </a:extLst>
          </xdr:cNvPr>
          <xdr:cNvSpPr>
            <a:spLocks noChangeShapeType="1"/>
          </xdr:cNvSpPr>
        </xdr:nvSpPr>
        <xdr:spPr bwMode="auto">
          <a:xfrm flipV="1">
            <a:off x="311" y="565"/>
            <a:ext cx="72" cy="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4" name="Line 102">
            <a:extLst>
              <a:ext uri="{FF2B5EF4-FFF2-40B4-BE49-F238E27FC236}">
                <a16:creationId xmlns:a16="http://schemas.microsoft.com/office/drawing/2014/main" id="{00000000-0008-0000-0900-000054000000}"/>
              </a:ext>
            </a:extLst>
          </xdr:cNvPr>
          <xdr:cNvSpPr>
            <a:spLocks noChangeShapeType="1"/>
          </xdr:cNvSpPr>
        </xdr:nvSpPr>
        <xdr:spPr bwMode="auto">
          <a:xfrm flipV="1">
            <a:off x="311" y="582"/>
            <a:ext cx="73" cy="2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5" name="Line 103">
            <a:extLst>
              <a:ext uri="{FF2B5EF4-FFF2-40B4-BE49-F238E27FC236}">
                <a16:creationId xmlns:a16="http://schemas.microsoft.com/office/drawing/2014/main" id="{00000000-0008-0000-0900-000055000000}"/>
              </a:ext>
            </a:extLst>
          </xdr:cNvPr>
          <xdr:cNvSpPr>
            <a:spLocks noChangeShapeType="1"/>
          </xdr:cNvSpPr>
        </xdr:nvSpPr>
        <xdr:spPr bwMode="auto">
          <a:xfrm flipV="1">
            <a:off x="311" y="599"/>
            <a:ext cx="73" cy="1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6" name="Line 104">
            <a:extLst>
              <a:ext uri="{FF2B5EF4-FFF2-40B4-BE49-F238E27FC236}">
                <a16:creationId xmlns:a16="http://schemas.microsoft.com/office/drawing/2014/main" id="{00000000-0008-0000-0900-000056000000}"/>
              </a:ext>
            </a:extLst>
          </xdr:cNvPr>
          <xdr:cNvSpPr>
            <a:spLocks noChangeShapeType="1"/>
          </xdr:cNvSpPr>
        </xdr:nvSpPr>
        <xdr:spPr bwMode="auto">
          <a:xfrm flipV="1">
            <a:off x="311" y="615"/>
            <a:ext cx="72" cy="1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7" name="Line 105">
            <a:extLst>
              <a:ext uri="{FF2B5EF4-FFF2-40B4-BE49-F238E27FC236}">
                <a16:creationId xmlns:a16="http://schemas.microsoft.com/office/drawing/2014/main" id="{00000000-0008-0000-0900-000057000000}"/>
              </a:ext>
            </a:extLst>
          </xdr:cNvPr>
          <xdr:cNvSpPr>
            <a:spLocks noChangeShapeType="1"/>
          </xdr:cNvSpPr>
        </xdr:nvSpPr>
        <xdr:spPr bwMode="auto">
          <a:xfrm flipV="1">
            <a:off x="311" y="632"/>
            <a:ext cx="72" cy="15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8" name="Line 106">
            <a:extLst>
              <a:ext uri="{FF2B5EF4-FFF2-40B4-BE49-F238E27FC236}">
                <a16:creationId xmlns:a16="http://schemas.microsoft.com/office/drawing/2014/main" id="{00000000-0008-0000-0900-000058000000}"/>
              </a:ext>
            </a:extLst>
          </xdr:cNvPr>
          <xdr:cNvSpPr>
            <a:spLocks noChangeShapeType="1"/>
          </xdr:cNvSpPr>
        </xdr:nvSpPr>
        <xdr:spPr bwMode="auto">
          <a:xfrm flipV="1">
            <a:off x="311" y="650"/>
            <a:ext cx="73" cy="1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9" name="Line 107">
            <a:extLst>
              <a:ext uri="{FF2B5EF4-FFF2-40B4-BE49-F238E27FC236}">
                <a16:creationId xmlns:a16="http://schemas.microsoft.com/office/drawing/2014/main" id="{00000000-0008-0000-0900-000059000000}"/>
              </a:ext>
            </a:extLst>
          </xdr:cNvPr>
          <xdr:cNvSpPr>
            <a:spLocks noChangeShapeType="1"/>
          </xdr:cNvSpPr>
        </xdr:nvSpPr>
        <xdr:spPr bwMode="auto">
          <a:xfrm flipV="1">
            <a:off x="311" y="666"/>
            <a:ext cx="72" cy="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0" name="Line 108">
            <a:extLst>
              <a:ext uri="{FF2B5EF4-FFF2-40B4-BE49-F238E27FC236}">
                <a16:creationId xmlns:a16="http://schemas.microsoft.com/office/drawing/2014/main" id="{00000000-0008-0000-0900-00005A000000}"/>
              </a:ext>
            </a:extLst>
          </xdr:cNvPr>
          <xdr:cNvSpPr>
            <a:spLocks noChangeShapeType="1"/>
          </xdr:cNvSpPr>
        </xdr:nvSpPr>
        <xdr:spPr bwMode="auto">
          <a:xfrm flipV="1">
            <a:off x="312" y="682"/>
            <a:ext cx="71" cy="10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1" name="Line 109">
            <a:extLst>
              <a:ext uri="{FF2B5EF4-FFF2-40B4-BE49-F238E27FC236}">
                <a16:creationId xmlns:a16="http://schemas.microsoft.com/office/drawing/2014/main" id="{00000000-0008-0000-0900-00005B000000}"/>
              </a:ext>
            </a:extLst>
          </xdr:cNvPr>
          <xdr:cNvSpPr>
            <a:spLocks noChangeShapeType="1"/>
          </xdr:cNvSpPr>
        </xdr:nvSpPr>
        <xdr:spPr bwMode="auto">
          <a:xfrm flipV="1">
            <a:off x="313" y="701"/>
            <a:ext cx="69" cy="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2" name="Line 110">
            <a:extLst>
              <a:ext uri="{FF2B5EF4-FFF2-40B4-BE49-F238E27FC236}">
                <a16:creationId xmlns:a16="http://schemas.microsoft.com/office/drawing/2014/main" id="{00000000-0008-0000-0900-00005C000000}"/>
              </a:ext>
            </a:extLst>
          </xdr:cNvPr>
          <xdr:cNvSpPr>
            <a:spLocks noChangeShapeType="1"/>
          </xdr:cNvSpPr>
        </xdr:nvSpPr>
        <xdr:spPr bwMode="auto">
          <a:xfrm flipV="1">
            <a:off x="313" y="717"/>
            <a:ext cx="70" cy="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3" name="Line 111">
            <a:extLst>
              <a:ext uri="{FF2B5EF4-FFF2-40B4-BE49-F238E27FC236}">
                <a16:creationId xmlns:a16="http://schemas.microsoft.com/office/drawing/2014/main" id="{00000000-0008-0000-0900-00005D000000}"/>
              </a:ext>
            </a:extLst>
          </xdr:cNvPr>
          <xdr:cNvSpPr>
            <a:spLocks noChangeShapeType="1"/>
          </xdr:cNvSpPr>
        </xdr:nvSpPr>
        <xdr:spPr bwMode="auto">
          <a:xfrm flipV="1">
            <a:off x="315" y="735"/>
            <a:ext cx="67" cy="5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4" name="Line 112">
            <a:extLst>
              <a:ext uri="{FF2B5EF4-FFF2-40B4-BE49-F238E27FC236}">
                <a16:creationId xmlns:a16="http://schemas.microsoft.com/office/drawing/2014/main" id="{00000000-0008-0000-0900-00005E000000}"/>
              </a:ext>
            </a:extLst>
          </xdr:cNvPr>
          <xdr:cNvSpPr>
            <a:spLocks noChangeShapeType="1"/>
          </xdr:cNvSpPr>
        </xdr:nvSpPr>
        <xdr:spPr bwMode="auto">
          <a:xfrm flipV="1">
            <a:off x="313" y="752"/>
            <a:ext cx="71" cy="4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5" name="Line 113">
            <a:extLst>
              <a:ext uri="{FF2B5EF4-FFF2-40B4-BE49-F238E27FC236}">
                <a16:creationId xmlns:a16="http://schemas.microsoft.com/office/drawing/2014/main" id="{00000000-0008-0000-0900-00005F000000}"/>
              </a:ext>
            </a:extLst>
          </xdr:cNvPr>
          <xdr:cNvSpPr>
            <a:spLocks noChangeShapeType="1"/>
          </xdr:cNvSpPr>
        </xdr:nvSpPr>
        <xdr:spPr bwMode="auto">
          <a:xfrm flipV="1">
            <a:off x="313" y="770"/>
            <a:ext cx="70" cy="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6" name="Line 114">
            <a:extLst>
              <a:ext uri="{FF2B5EF4-FFF2-40B4-BE49-F238E27FC236}">
                <a16:creationId xmlns:a16="http://schemas.microsoft.com/office/drawing/2014/main" id="{00000000-0008-0000-0900-000060000000}"/>
              </a:ext>
            </a:extLst>
          </xdr:cNvPr>
          <xdr:cNvSpPr>
            <a:spLocks noChangeShapeType="1"/>
          </xdr:cNvSpPr>
        </xdr:nvSpPr>
        <xdr:spPr bwMode="auto">
          <a:xfrm flipV="1">
            <a:off x="313" y="786"/>
            <a:ext cx="70" cy="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7" name="Line 115">
            <a:extLst>
              <a:ext uri="{FF2B5EF4-FFF2-40B4-BE49-F238E27FC236}">
                <a16:creationId xmlns:a16="http://schemas.microsoft.com/office/drawing/2014/main" id="{00000000-0008-0000-0900-000061000000}"/>
              </a:ext>
            </a:extLst>
          </xdr:cNvPr>
          <xdr:cNvSpPr>
            <a:spLocks noChangeShapeType="1"/>
          </xdr:cNvSpPr>
        </xdr:nvSpPr>
        <xdr:spPr bwMode="auto">
          <a:xfrm>
            <a:off x="313" y="795"/>
            <a:ext cx="70" cy="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8" name="Line 116">
            <a:extLst>
              <a:ext uri="{FF2B5EF4-FFF2-40B4-BE49-F238E27FC236}">
                <a16:creationId xmlns:a16="http://schemas.microsoft.com/office/drawing/2014/main" id="{00000000-0008-0000-0900-000062000000}"/>
              </a:ext>
            </a:extLst>
          </xdr:cNvPr>
          <xdr:cNvSpPr>
            <a:spLocks noChangeShapeType="1"/>
          </xdr:cNvSpPr>
        </xdr:nvSpPr>
        <xdr:spPr bwMode="auto">
          <a:xfrm>
            <a:off x="312" y="795"/>
            <a:ext cx="71" cy="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9" name="Line 117">
            <a:extLst>
              <a:ext uri="{FF2B5EF4-FFF2-40B4-BE49-F238E27FC236}">
                <a16:creationId xmlns:a16="http://schemas.microsoft.com/office/drawing/2014/main" id="{00000000-0008-0000-0900-000063000000}"/>
              </a:ext>
            </a:extLst>
          </xdr:cNvPr>
          <xdr:cNvSpPr>
            <a:spLocks noChangeShapeType="1"/>
          </xdr:cNvSpPr>
        </xdr:nvSpPr>
        <xdr:spPr bwMode="auto">
          <a:xfrm>
            <a:off x="311" y="797"/>
            <a:ext cx="72" cy="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0" name="Line 118">
            <a:extLst>
              <a:ext uri="{FF2B5EF4-FFF2-40B4-BE49-F238E27FC236}">
                <a16:creationId xmlns:a16="http://schemas.microsoft.com/office/drawing/2014/main" id="{00000000-0008-0000-0900-000064000000}"/>
              </a:ext>
            </a:extLst>
          </xdr:cNvPr>
          <xdr:cNvSpPr>
            <a:spLocks noChangeShapeType="1"/>
          </xdr:cNvSpPr>
        </xdr:nvSpPr>
        <xdr:spPr bwMode="auto">
          <a:xfrm>
            <a:off x="311" y="798"/>
            <a:ext cx="74" cy="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1" name="Line 119">
            <a:extLst>
              <a:ext uri="{FF2B5EF4-FFF2-40B4-BE49-F238E27FC236}">
                <a16:creationId xmlns:a16="http://schemas.microsoft.com/office/drawing/2014/main" id="{00000000-0008-0000-0900-000065000000}"/>
              </a:ext>
            </a:extLst>
          </xdr:cNvPr>
          <xdr:cNvSpPr>
            <a:spLocks noChangeShapeType="1"/>
          </xdr:cNvSpPr>
        </xdr:nvSpPr>
        <xdr:spPr bwMode="auto">
          <a:xfrm>
            <a:off x="311" y="799"/>
            <a:ext cx="74" cy="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2" name="Line 120">
            <a:extLst>
              <a:ext uri="{FF2B5EF4-FFF2-40B4-BE49-F238E27FC236}">
                <a16:creationId xmlns:a16="http://schemas.microsoft.com/office/drawing/2014/main" id="{00000000-0008-0000-0900-000066000000}"/>
              </a:ext>
            </a:extLst>
          </xdr:cNvPr>
          <xdr:cNvSpPr>
            <a:spLocks noChangeShapeType="1"/>
          </xdr:cNvSpPr>
        </xdr:nvSpPr>
        <xdr:spPr bwMode="auto">
          <a:xfrm>
            <a:off x="311" y="800"/>
            <a:ext cx="74" cy="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3" name="Line 121">
            <a:extLst>
              <a:ext uri="{FF2B5EF4-FFF2-40B4-BE49-F238E27FC236}">
                <a16:creationId xmlns:a16="http://schemas.microsoft.com/office/drawing/2014/main" id="{00000000-0008-0000-0900-000067000000}"/>
              </a:ext>
            </a:extLst>
          </xdr:cNvPr>
          <xdr:cNvSpPr>
            <a:spLocks noChangeShapeType="1"/>
          </xdr:cNvSpPr>
        </xdr:nvSpPr>
        <xdr:spPr bwMode="auto">
          <a:xfrm>
            <a:off x="311" y="801"/>
            <a:ext cx="72" cy="1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4" name="Line 122">
            <a:extLst>
              <a:ext uri="{FF2B5EF4-FFF2-40B4-BE49-F238E27FC236}">
                <a16:creationId xmlns:a16="http://schemas.microsoft.com/office/drawing/2014/main" id="{00000000-0008-0000-0900-000068000000}"/>
              </a:ext>
            </a:extLst>
          </xdr:cNvPr>
          <xdr:cNvSpPr>
            <a:spLocks noChangeShapeType="1"/>
          </xdr:cNvSpPr>
        </xdr:nvSpPr>
        <xdr:spPr bwMode="auto">
          <a:xfrm>
            <a:off x="311" y="802"/>
            <a:ext cx="73" cy="1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5" name="Line 123">
            <a:extLst>
              <a:ext uri="{FF2B5EF4-FFF2-40B4-BE49-F238E27FC236}">
                <a16:creationId xmlns:a16="http://schemas.microsoft.com/office/drawing/2014/main" id="{00000000-0008-0000-0900-000069000000}"/>
              </a:ext>
            </a:extLst>
          </xdr:cNvPr>
          <xdr:cNvSpPr>
            <a:spLocks noChangeShapeType="1"/>
          </xdr:cNvSpPr>
        </xdr:nvSpPr>
        <xdr:spPr bwMode="auto">
          <a:xfrm>
            <a:off x="311" y="803"/>
            <a:ext cx="73" cy="1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6" name="Line 124">
            <a:extLst>
              <a:ext uri="{FF2B5EF4-FFF2-40B4-BE49-F238E27FC236}">
                <a16:creationId xmlns:a16="http://schemas.microsoft.com/office/drawing/2014/main" id="{00000000-0008-0000-0900-00006A000000}"/>
              </a:ext>
            </a:extLst>
          </xdr:cNvPr>
          <xdr:cNvSpPr>
            <a:spLocks noChangeShapeType="1"/>
          </xdr:cNvSpPr>
        </xdr:nvSpPr>
        <xdr:spPr bwMode="auto">
          <a:xfrm>
            <a:off x="311" y="803"/>
            <a:ext cx="73" cy="1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7" name="Line 125">
            <a:extLst>
              <a:ext uri="{FF2B5EF4-FFF2-40B4-BE49-F238E27FC236}">
                <a16:creationId xmlns:a16="http://schemas.microsoft.com/office/drawing/2014/main" id="{00000000-0008-0000-0900-00006B000000}"/>
              </a:ext>
            </a:extLst>
          </xdr:cNvPr>
          <xdr:cNvSpPr>
            <a:spLocks noChangeShapeType="1"/>
          </xdr:cNvSpPr>
        </xdr:nvSpPr>
        <xdr:spPr bwMode="auto">
          <a:xfrm>
            <a:off x="311" y="804"/>
            <a:ext cx="74" cy="1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8" name="Line 126">
            <a:extLst>
              <a:ext uri="{FF2B5EF4-FFF2-40B4-BE49-F238E27FC236}">
                <a16:creationId xmlns:a16="http://schemas.microsoft.com/office/drawing/2014/main" id="{00000000-0008-0000-0900-00006C000000}"/>
              </a:ext>
            </a:extLst>
          </xdr:cNvPr>
          <xdr:cNvSpPr>
            <a:spLocks noChangeShapeType="1"/>
          </xdr:cNvSpPr>
        </xdr:nvSpPr>
        <xdr:spPr bwMode="auto">
          <a:xfrm>
            <a:off x="311" y="804"/>
            <a:ext cx="74" cy="1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09" name="Line 127">
            <a:extLst>
              <a:ext uri="{FF2B5EF4-FFF2-40B4-BE49-F238E27FC236}">
                <a16:creationId xmlns:a16="http://schemas.microsoft.com/office/drawing/2014/main" id="{00000000-0008-0000-0900-00006D000000}"/>
              </a:ext>
            </a:extLst>
          </xdr:cNvPr>
          <xdr:cNvSpPr>
            <a:spLocks noChangeShapeType="1"/>
          </xdr:cNvSpPr>
        </xdr:nvSpPr>
        <xdr:spPr bwMode="auto">
          <a:xfrm>
            <a:off x="311" y="805"/>
            <a:ext cx="73" cy="2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0" name="Line 128">
            <a:extLst>
              <a:ext uri="{FF2B5EF4-FFF2-40B4-BE49-F238E27FC236}">
                <a16:creationId xmlns:a16="http://schemas.microsoft.com/office/drawing/2014/main" id="{00000000-0008-0000-0900-00006E000000}"/>
              </a:ext>
            </a:extLst>
          </xdr:cNvPr>
          <xdr:cNvSpPr>
            <a:spLocks noChangeShapeType="1"/>
          </xdr:cNvSpPr>
        </xdr:nvSpPr>
        <xdr:spPr bwMode="auto">
          <a:xfrm>
            <a:off x="310" y="804"/>
            <a:ext cx="75" cy="22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1" name="Line 129">
            <a:extLst>
              <a:ext uri="{FF2B5EF4-FFF2-40B4-BE49-F238E27FC236}">
                <a16:creationId xmlns:a16="http://schemas.microsoft.com/office/drawing/2014/main" id="{00000000-0008-0000-0900-00006F000000}"/>
              </a:ext>
            </a:extLst>
          </xdr:cNvPr>
          <xdr:cNvSpPr>
            <a:spLocks noChangeShapeType="1"/>
          </xdr:cNvSpPr>
        </xdr:nvSpPr>
        <xdr:spPr bwMode="auto">
          <a:xfrm>
            <a:off x="310" y="804"/>
            <a:ext cx="74" cy="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2" name="Line 130">
            <a:extLst>
              <a:ext uri="{FF2B5EF4-FFF2-40B4-BE49-F238E27FC236}">
                <a16:creationId xmlns:a16="http://schemas.microsoft.com/office/drawing/2014/main" id="{00000000-0008-0000-0900-000070000000}"/>
              </a:ext>
            </a:extLst>
          </xdr:cNvPr>
          <xdr:cNvSpPr>
            <a:spLocks noChangeShapeType="1"/>
          </xdr:cNvSpPr>
        </xdr:nvSpPr>
        <xdr:spPr bwMode="auto">
          <a:xfrm>
            <a:off x="309" y="805"/>
            <a:ext cx="74" cy="2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13" name="Line 131">
            <a:extLst>
              <a:ext uri="{FF2B5EF4-FFF2-40B4-BE49-F238E27FC236}">
                <a16:creationId xmlns:a16="http://schemas.microsoft.com/office/drawing/2014/main" id="{00000000-0008-0000-0900-000071000000}"/>
              </a:ext>
            </a:extLst>
          </xdr:cNvPr>
          <xdr:cNvSpPr>
            <a:spLocks noChangeShapeType="1"/>
          </xdr:cNvSpPr>
        </xdr:nvSpPr>
        <xdr:spPr bwMode="auto">
          <a:xfrm>
            <a:off x="309" y="804"/>
            <a:ext cx="74" cy="2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5</xdr:col>
      <xdr:colOff>200025</xdr:colOff>
      <xdr:row>5</xdr:row>
      <xdr:rowOff>0</xdr:rowOff>
    </xdr:from>
    <xdr:to>
      <xdr:col>19</xdr:col>
      <xdr:colOff>333375</xdr:colOff>
      <xdr:row>92</xdr:row>
      <xdr:rowOff>0</xdr:rowOff>
    </xdr:to>
    <xdr:sp macro="" textlink="">
      <xdr:nvSpPr>
        <xdr:cNvPr id="114" name="Rectangle 1">
          <a:extLst>
            <a:ext uri="{FF2B5EF4-FFF2-40B4-BE49-F238E27FC236}">
              <a16:creationId xmlns:a16="http://schemas.microsoft.com/office/drawing/2014/main" id="{00000000-0008-0000-0900-000072000000}"/>
            </a:ext>
          </a:extLst>
        </xdr:cNvPr>
        <xdr:cNvSpPr>
          <a:spLocks noChangeArrowheads="1"/>
        </xdr:cNvSpPr>
      </xdr:nvSpPr>
      <xdr:spPr bwMode="auto">
        <a:xfrm>
          <a:off x="3540125" y="762000"/>
          <a:ext cx="12934950" cy="13423900"/>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361950</xdr:colOff>
      <xdr:row>59</xdr:row>
      <xdr:rowOff>9525</xdr:rowOff>
    </xdr:from>
    <xdr:to>
      <xdr:col>3</xdr:col>
      <xdr:colOff>371475</xdr:colOff>
      <xdr:row>101</xdr:row>
      <xdr:rowOff>142875</xdr:rowOff>
    </xdr:to>
    <xdr:sp macro="" textlink="">
      <xdr:nvSpPr>
        <xdr:cNvPr id="115" name="Line 2">
          <a:extLst>
            <a:ext uri="{FF2B5EF4-FFF2-40B4-BE49-F238E27FC236}">
              <a16:creationId xmlns:a16="http://schemas.microsoft.com/office/drawing/2014/main" id="{00000000-0008-0000-0900-000073000000}"/>
            </a:ext>
          </a:extLst>
        </xdr:cNvPr>
        <xdr:cNvSpPr>
          <a:spLocks noChangeShapeType="1"/>
        </xdr:cNvSpPr>
      </xdr:nvSpPr>
      <xdr:spPr bwMode="auto">
        <a:xfrm>
          <a:off x="2200275" y="8620125"/>
          <a:ext cx="9525" cy="613410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390525</xdr:colOff>
      <xdr:row>40</xdr:row>
      <xdr:rowOff>133350</xdr:rowOff>
    </xdr:from>
    <xdr:to>
      <xdr:col>3</xdr:col>
      <xdr:colOff>352425</xdr:colOff>
      <xdr:row>45</xdr:row>
      <xdr:rowOff>123825</xdr:rowOff>
    </xdr:to>
    <xdr:sp macro="" textlink="">
      <xdr:nvSpPr>
        <xdr:cNvPr id="116" name="Line 4">
          <a:extLst>
            <a:ext uri="{FF2B5EF4-FFF2-40B4-BE49-F238E27FC236}">
              <a16:creationId xmlns:a16="http://schemas.microsoft.com/office/drawing/2014/main" id="{00000000-0008-0000-0900-000074000000}"/>
            </a:ext>
          </a:extLst>
        </xdr:cNvPr>
        <xdr:cNvSpPr>
          <a:spLocks noChangeShapeType="1"/>
        </xdr:cNvSpPr>
      </xdr:nvSpPr>
      <xdr:spPr bwMode="auto">
        <a:xfrm>
          <a:off x="1476375" y="5819775"/>
          <a:ext cx="714375" cy="76200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361950</xdr:colOff>
      <xdr:row>48</xdr:row>
      <xdr:rowOff>0</xdr:rowOff>
    </xdr:from>
    <xdr:to>
      <xdr:col>3</xdr:col>
      <xdr:colOff>361950</xdr:colOff>
      <xdr:row>56</xdr:row>
      <xdr:rowOff>85725</xdr:rowOff>
    </xdr:to>
    <xdr:sp macro="" textlink="">
      <xdr:nvSpPr>
        <xdr:cNvPr id="117" name="Line 5">
          <a:extLst>
            <a:ext uri="{FF2B5EF4-FFF2-40B4-BE49-F238E27FC236}">
              <a16:creationId xmlns:a16="http://schemas.microsoft.com/office/drawing/2014/main" id="{00000000-0008-0000-0900-000075000000}"/>
            </a:ext>
          </a:extLst>
        </xdr:cNvPr>
        <xdr:cNvSpPr>
          <a:spLocks noChangeShapeType="1"/>
        </xdr:cNvSpPr>
      </xdr:nvSpPr>
      <xdr:spPr bwMode="auto">
        <a:xfrm>
          <a:off x="2200275" y="6934200"/>
          <a:ext cx="0" cy="130492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638175</xdr:colOff>
      <xdr:row>90</xdr:row>
      <xdr:rowOff>66675</xdr:rowOff>
    </xdr:from>
    <xdr:to>
      <xdr:col>18</xdr:col>
      <xdr:colOff>638175</xdr:colOff>
      <xdr:row>94</xdr:row>
      <xdr:rowOff>0</xdr:rowOff>
    </xdr:to>
    <xdr:sp macro="" textlink="">
      <xdr:nvSpPr>
        <xdr:cNvPr id="118" name="Line 6">
          <a:extLst>
            <a:ext uri="{FF2B5EF4-FFF2-40B4-BE49-F238E27FC236}">
              <a16:creationId xmlns:a16="http://schemas.microsoft.com/office/drawing/2014/main" id="{00000000-0008-0000-0900-000076000000}"/>
            </a:ext>
          </a:extLst>
        </xdr:cNvPr>
        <xdr:cNvSpPr>
          <a:spLocks noChangeShapeType="1"/>
        </xdr:cNvSpPr>
      </xdr:nvSpPr>
      <xdr:spPr bwMode="auto">
        <a:xfrm>
          <a:off x="15963900" y="12982575"/>
          <a:ext cx="0" cy="55245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381000</xdr:colOff>
      <xdr:row>94</xdr:row>
      <xdr:rowOff>0</xdr:rowOff>
    </xdr:from>
    <xdr:to>
      <xdr:col>18</xdr:col>
      <xdr:colOff>657225</xdr:colOff>
      <xdr:row>94</xdr:row>
      <xdr:rowOff>0</xdr:rowOff>
    </xdr:to>
    <xdr:sp macro="" textlink="">
      <xdr:nvSpPr>
        <xdr:cNvPr id="119" name="Line 7">
          <a:extLst>
            <a:ext uri="{FF2B5EF4-FFF2-40B4-BE49-F238E27FC236}">
              <a16:creationId xmlns:a16="http://schemas.microsoft.com/office/drawing/2014/main" id="{00000000-0008-0000-0900-000077000000}"/>
            </a:ext>
          </a:extLst>
        </xdr:cNvPr>
        <xdr:cNvSpPr>
          <a:spLocks noChangeShapeType="1"/>
        </xdr:cNvSpPr>
      </xdr:nvSpPr>
      <xdr:spPr bwMode="auto">
        <a:xfrm flipH="1">
          <a:off x="2219325" y="13535025"/>
          <a:ext cx="13763625"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381000</xdr:colOff>
      <xdr:row>111</xdr:row>
      <xdr:rowOff>133350</xdr:rowOff>
    </xdr:from>
    <xdr:to>
      <xdr:col>3</xdr:col>
      <xdr:colOff>381000</xdr:colOff>
      <xdr:row>144</xdr:row>
      <xdr:rowOff>104775</xdr:rowOff>
    </xdr:to>
    <xdr:sp macro="" textlink="">
      <xdr:nvSpPr>
        <xdr:cNvPr id="120" name="Line 9">
          <a:extLst>
            <a:ext uri="{FF2B5EF4-FFF2-40B4-BE49-F238E27FC236}">
              <a16:creationId xmlns:a16="http://schemas.microsoft.com/office/drawing/2014/main" id="{00000000-0008-0000-0900-000078000000}"/>
            </a:ext>
          </a:extLst>
        </xdr:cNvPr>
        <xdr:cNvSpPr>
          <a:spLocks noChangeShapeType="1"/>
        </xdr:cNvSpPr>
      </xdr:nvSpPr>
      <xdr:spPr bwMode="auto">
        <a:xfrm>
          <a:off x="2219325" y="16278225"/>
          <a:ext cx="0" cy="483870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0</xdr:colOff>
      <xdr:row>7</xdr:row>
      <xdr:rowOff>0</xdr:rowOff>
    </xdr:from>
    <xdr:to>
      <xdr:col>22</xdr:col>
      <xdr:colOff>0</xdr:colOff>
      <xdr:row>9</xdr:row>
      <xdr:rowOff>0</xdr:rowOff>
    </xdr:to>
    <xdr:sp macro="" textlink="">
      <xdr:nvSpPr>
        <xdr:cNvPr id="121" name="Line 10">
          <a:extLst>
            <a:ext uri="{FF2B5EF4-FFF2-40B4-BE49-F238E27FC236}">
              <a16:creationId xmlns:a16="http://schemas.microsoft.com/office/drawing/2014/main" id="{00000000-0008-0000-0900-000079000000}"/>
            </a:ext>
          </a:extLst>
        </xdr:cNvPr>
        <xdr:cNvSpPr>
          <a:spLocks noChangeShapeType="1"/>
        </xdr:cNvSpPr>
      </xdr:nvSpPr>
      <xdr:spPr bwMode="auto">
        <a:xfrm>
          <a:off x="19602450" y="1076325"/>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352425</xdr:colOff>
      <xdr:row>99</xdr:row>
      <xdr:rowOff>114300</xdr:rowOff>
    </xdr:from>
    <xdr:to>
      <xdr:col>19</xdr:col>
      <xdr:colOff>352425</xdr:colOff>
      <xdr:row>191</xdr:row>
      <xdr:rowOff>57150</xdr:rowOff>
    </xdr:to>
    <xdr:sp macro="" textlink="">
      <xdr:nvSpPr>
        <xdr:cNvPr id="122" name="Rectangle 11">
          <a:extLst>
            <a:ext uri="{FF2B5EF4-FFF2-40B4-BE49-F238E27FC236}">
              <a16:creationId xmlns:a16="http://schemas.microsoft.com/office/drawing/2014/main" id="{00000000-0008-0000-0900-00007A000000}"/>
            </a:ext>
          </a:extLst>
        </xdr:cNvPr>
        <xdr:cNvSpPr>
          <a:spLocks noChangeArrowheads="1"/>
        </xdr:cNvSpPr>
      </xdr:nvSpPr>
      <xdr:spPr bwMode="auto">
        <a:xfrm>
          <a:off x="638175" y="14411325"/>
          <a:ext cx="15868650" cy="13735050"/>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38100</xdr:colOff>
      <xdr:row>98</xdr:row>
      <xdr:rowOff>85725</xdr:rowOff>
    </xdr:from>
    <xdr:to>
      <xdr:col>17</xdr:col>
      <xdr:colOff>276225</xdr:colOff>
      <xdr:row>100</xdr:row>
      <xdr:rowOff>133350</xdr:rowOff>
    </xdr:to>
    <xdr:sp macro="" textlink="">
      <xdr:nvSpPr>
        <xdr:cNvPr id="123" name="Text Box 12">
          <a:extLst>
            <a:ext uri="{FF2B5EF4-FFF2-40B4-BE49-F238E27FC236}">
              <a16:creationId xmlns:a16="http://schemas.microsoft.com/office/drawing/2014/main" id="{00000000-0008-0000-0900-00007B000000}"/>
            </a:ext>
          </a:extLst>
        </xdr:cNvPr>
        <xdr:cNvSpPr txBox="1">
          <a:spLocks noChangeArrowheads="1"/>
        </xdr:cNvSpPr>
      </xdr:nvSpPr>
      <xdr:spPr bwMode="auto">
        <a:xfrm>
          <a:off x="12087225" y="14230350"/>
          <a:ext cx="2686050" cy="352425"/>
        </a:xfrm>
        <a:prstGeom prst="rect">
          <a:avLst/>
        </a:prstGeom>
        <a:solidFill>
          <a:srgbClr xmlns:mc="http://schemas.openxmlformats.org/markup-compatibility/2006" xmlns:a14="http://schemas.microsoft.com/office/drawing/2010/main" val="FFFFFF" mc:Ignorable="a14" a14:legacySpreadsheetColorIndex="9"/>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2次間接波及効果</a:t>
          </a:r>
        </a:p>
      </xdr:txBody>
    </xdr:sp>
    <xdr:clientData/>
  </xdr:twoCellAnchor>
  <xdr:twoCellAnchor>
    <xdr:from>
      <xdr:col>12</xdr:col>
      <xdr:colOff>38100</xdr:colOff>
      <xdr:row>3</xdr:row>
      <xdr:rowOff>114300</xdr:rowOff>
    </xdr:from>
    <xdr:to>
      <xdr:col>17</xdr:col>
      <xdr:colOff>161925</xdr:colOff>
      <xdr:row>6</xdr:row>
      <xdr:rowOff>9525</xdr:rowOff>
    </xdr:to>
    <xdr:sp macro="" textlink="">
      <xdr:nvSpPr>
        <xdr:cNvPr id="124" name="Text Box 13">
          <a:extLst>
            <a:ext uri="{FF2B5EF4-FFF2-40B4-BE49-F238E27FC236}">
              <a16:creationId xmlns:a16="http://schemas.microsoft.com/office/drawing/2014/main" id="{00000000-0008-0000-0900-00007C000000}"/>
            </a:ext>
          </a:extLst>
        </xdr:cNvPr>
        <xdr:cNvSpPr txBox="1">
          <a:spLocks noChangeArrowheads="1"/>
        </xdr:cNvSpPr>
      </xdr:nvSpPr>
      <xdr:spPr bwMode="auto">
        <a:xfrm>
          <a:off x="12087225" y="571500"/>
          <a:ext cx="2571750" cy="361950"/>
        </a:xfrm>
        <a:prstGeom prst="rect">
          <a:avLst/>
        </a:prstGeom>
        <a:solidFill>
          <a:srgbClr xmlns:mc="http://schemas.openxmlformats.org/markup-compatibility/2006" xmlns:a14="http://schemas.microsoft.com/office/drawing/2010/main" val="FFFFFF" mc:Ignorable="a14" a14:legacySpreadsheetColorIndex="9"/>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1次間接波及効果</a:t>
          </a:r>
        </a:p>
      </xdr:txBody>
    </xdr:sp>
    <xdr:clientData/>
  </xdr:twoCellAnchor>
  <xdr:twoCellAnchor>
    <xdr:from>
      <xdr:col>2</xdr:col>
      <xdr:colOff>523875</xdr:colOff>
      <xdr:row>50</xdr:row>
      <xdr:rowOff>85725</xdr:rowOff>
    </xdr:from>
    <xdr:to>
      <xdr:col>4</xdr:col>
      <xdr:colOff>152400</xdr:colOff>
      <xdr:row>53</xdr:row>
      <xdr:rowOff>104775</xdr:rowOff>
    </xdr:to>
    <xdr:sp macro="" textlink="">
      <xdr:nvSpPr>
        <xdr:cNvPr id="125" name="Text Box 18">
          <a:extLst>
            <a:ext uri="{FF2B5EF4-FFF2-40B4-BE49-F238E27FC236}">
              <a16:creationId xmlns:a16="http://schemas.microsoft.com/office/drawing/2014/main" id="{00000000-0008-0000-0900-00007D000000}"/>
            </a:ext>
          </a:extLst>
        </xdr:cNvPr>
        <xdr:cNvSpPr txBox="1">
          <a:spLocks noChangeArrowheads="1"/>
        </xdr:cNvSpPr>
      </xdr:nvSpPr>
      <xdr:spPr bwMode="auto">
        <a:xfrm>
          <a:off x="1609725" y="7324725"/>
          <a:ext cx="1133475" cy="4762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u="none" strike="noStrike" baseline="0">
              <a:solidFill>
                <a:srgbClr val="000000"/>
              </a:solidFill>
              <a:latin typeface="ＭＳ ゴシック"/>
              <a:ea typeface="ＭＳ ゴシック"/>
            </a:rPr>
            <a:t>雇用者所得</a:t>
          </a:r>
        </a:p>
        <a:p>
          <a:pPr algn="ctr" rtl="0">
            <a:lnSpc>
              <a:spcPts val="1100"/>
            </a:lnSpc>
            <a:defRPr sz="1000"/>
          </a:pPr>
          <a:r>
            <a:rPr lang="ja-JP" altLang="en-US" sz="1000" b="0" i="0" u="none" strike="noStrike" baseline="0">
              <a:solidFill>
                <a:srgbClr val="000000"/>
              </a:solidFill>
              <a:latin typeface="ＭＳ ゴシック"/>
              <a:ea typeface="ＭＳ ゴシック"/>
            </a:rPr>
            <a:t>（賃金･俸給)率</a:t>
          </a:r>
        </a:p>
      </xdr:txBody>
    </xdr:sp>
    <xdr:clientData/>
  </xdr:twoCellAnchor>
  <xdr:twoCellAnchor>
    <xdr:from>
      <xdr:col>2</xdr:col>
      <xdr:colOff>314325</xdr:colOff>
      <xdr:row>87</xdr:row>
      <xdr:rowOff>47625</xdr:rowOff>
    </xdr:from>
    <xdr:to>
      <xdr:col>4</xdr:col>
      <xdr:colOff>476250</xdr:colOff>
      <xdr:row>89</xdr:row>
      <xdr:rowOff>85725</xdr:rowOff>
    </xdr:to>
    <xdr:sp macro="" textlink="">
      <xdr:nvSpPr>
        <xdr:cNvPr id="126" name="Text Box 19">
          <a:extLst>
            <a:ext uri="{FF2B5EF4-FFF2-40B4-BE49-F238E27FC236}">
              <a16:creationId xmlns:a16="http://schemas.microsoft.com/office/drawing/2014/main" id="{00000000-0008-0000-0900-00007E000000}"/>
            </a:ext>
          </a:extLst>
        </xdr:cNvPr>
        <xdr:cNvSpPr txBox="1">
          <a:spLocks noChangeArrowheads="1"/>
        </xdr:cNvSpPr>
      </xdr:nvSpPr>
      <xdr:spPr bwMode="auto">
        <a:xfrm>
          <a:off x="1400175" y="12477750"/>
          <a:ext cx="1666875" cy="35242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ゴシック"/>
              <a:ea typeface="ＭＳ ゴシック"/>
            </a:rPr>
            <a:t>直接効果による雇用者所得</a:t>
          </a:r>
        </a:p>
        <a:p>
          <a:pPr algn="ctr" rtl="0">
            <a:lnSpc>
              <a:spcPts val="1100"/>
            </a:lnSpc>
            <a:defRPr sz="1000"/>
          </a:pPr>
          <a:r>
            <a:rPr lang="ja-JP" altLang="en-US" sz="900" b="0" i="0" u="none" strike="noStrike" baseline="0">
              <a:solidFill>
                <a:srgbClr val="000000"/>
              </a:solidFill>
              <a:latin typeface="ＭＳ ゴシック"/>
              <a:ea typeface="ＭＳ ゴシック"/>
            </a:rPr>
            <a:t>(賃金･俸給)誘発額</a:t>
          </a:r>
        </a:p>
        <a:p>
          <a:pPr algn="ctr" rtl="0">
            <a:lnSpc>
              <a:spcPts val="1000"/>
            </a:lnSpc>
            <a:defRPr sz="1000"/>
          </a:pPr>
          <a:endParaRPr lang="ja-JP" altLang="en-US" sz="900" b="0" i="0" u="none" strike="noStrike" baseline="0">
            <a:solidFill>
              <a:srgbClr val="000000"/>
            </a:solidFill>
            <a:latin typeface="ＭＳ ゴシック"/>
            <a:ea typeface="ＭＳ ゴシック"/>
          </a:endParaRPr>
        </a:p>
      </xdr:txBody>
    </xdr:sp>
    <xdr:clientData/>
  </xdr:twoCellAnchor>
  <xdr:twoCellAnchor>
    <xdr:from>
      <xdr:col>4</xdr:col>
      <xdr:colOff>466724</xdr:colOff>
      <xdr:row>41</xdr:row>
      <xdr:rowOff>9525</xdr:rowOff>
    </xdr:from>
    <xdr:to>
      <xdr:col>4</xdr:col>
      <xdr:colOff>685799</xdr:colOff>
      <xdr:row>56</xdr:row>
      <xdr:rowOff>25400</xdr:rowOff>
    </xdr:to>
    <xdr:sp macro="" textlink="">
      <xdr:nvSpPr>
        <xdr:cNvPr id="127" name="Text Box 21">
          <a:extLst>
            <a:ext uri="{FF2B5EF4-FFF2-40B4-BE49-F238E27FC236}">
              <a16:creationId xmlns:a16="http://schemas.microsoft.com/office/drawing/2014/main" id="{00000000-0008-0000-0900-00007F000000}"/>
            </a:ext>
          </a:extLst>
        </xdr:cNvPr>
        <xdr:cNvSpPr txBox="1">
          <a:spLocks noChangeArrowheads="1"/>
        </xdr:cNvSpPr>
      </xdr:nvSpPr>
      <xdr:spPr bwMode="auto">
        <a:xfrm>
          <a:off x="3057524" y="6334125"/>
          <a:ext cx="219075" cy="2327275"/>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000000"/>
              </a:solidFill>
              <a:latin typeface="ＭＳ ゴシック"/>
              <a:ea typeface="ＭＳ ゴシック"/>
            </a:rPr>
            <a:t>投入係数</a:t>
          </a:r>
        </a:p>
      </xdr:txBody>
    </xdr:sp>
    <xdr:clientData/>
  </xdr:twoCellAnchor>
  <xdr:twoCellAnchor>
    <xdr:from>
      <xdr:col>8</xdr:col>
      <xdr:colOff>438150</xdr:colOff>
      <xdr:row>42</xdr:row>
      <xdr:rowOff>76200</xdr:rowOff>
    </xdr:from>
    <xdr:to>
      <xdr:col>8</xdr:col>
      <xdr:colOff>714375</xdr:colOff>
      <xdr:row>70</xdr:row>
      <xdr:rowOff>85725</xdr:rowOff>
    </xdr:to>
    <xdr:sp macro="" textlink="">
      <xdr:nvSpPr>
        <xdr:cNvPr id="128" name="Text Box 80">
          <a:extLst>
            <a:ext uri="{FF2B5EF4-FFF2-40B4-BE49-F238E27FC236}">
              <a16:creationId xmlns:a16="http://schemas.microsoft.com/office/drawing/2014/main" id="{00000000-0008-0000-0900-000080000000}"/>
            </a:ext>
          </a:extLst>
        </xdr:cNvPr>
        <xdr:cNvSpPr txBox="1">
          <a:spLocks noChangeArrowheads="1"/>
        </xdr:cNvSpPr>
      </xdr:nvSpPr>
      <xdr:spPr bwMode="auto">
        <a:xfrm>
          <a:off x="7553325" y="6076950"/>
          <a:ext cx="276225" cy="4305300"/>
        </a:xfrm>
        <a:prstGeom prst="rect">
          <a:avLst/>
        </a:prstGeom>
        <a:solidFill>
          <a:srgbClr xmlns:mc="http://schemas.openxmlformats.org/markup-compatibility/2006" xmlns:a14="http://schemas.microsoft.com/office/drawing/2010/main" val="CCFFFF" mc:Ignorable="a14" a14:legacySpreadsheetColorIndex="4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000000"/>
              </a:solidFill>
              <a:latin typeface="ＭＳ ゴシック"/>
              <a:ea typeface="ＭＳ ゴシック"/>
            </a:rPr>
            <a:t>自給率</a:t>
          </a:r>
        </a:p>
      </xdr:txBody>
    </xdr:sp>
    <xdr:clientData/>
  </xdr:twoCellAnchor>
  <xdr:twoCellAnchor>
    <xdr:from>
      <xdr:col>11</xdr:col>
      <xdr:colOff>66675</xdr:colOff>
      <xdr:row>50</xdr:row>
      <xdr:rowOff>66675</xdr:rowOff>
    </xdr:from>
    <xdr:to>
      <xdr:col>11</xdr:col>
      <xdr:colOff>628650</xdr:colOff>
      <xdr:row>88</xdr:row>
      <xdr:rowOff>76200</xdr:rowOff>
    </xdr:to>
    <xdr:grpSp>
      <xdr:nvGrpSpPr>
        <xdr:cNvPr id="129" name="Group 440">
          <a:extLst>
            <a:ext uri="{FF2B5EF4-FFF2-40B4-BE49-F238E27FC236}">
              <a16:creationId xmlns:a16="http://schemas.microsoft.com/office/drawing/2014/main" id="{00000000-0008-0000-0900-000081000000}"/>
            </a:ext>
          </a:extLst>
        </xdr:cNvPr>
        <xdr:cNvGrpSpPr>
          <a:grpSpLocks/>
        </xdr:cNvGrpSpPr>
      </xdr:nvGrpSpPr>
      <xdr:grpSpPr bwMode="auto">
        <a:xfrm>
          <a:off x="11395075" y="7788275"/>
          <a:ext cx="561975" cy="5813425"/>
          <a:chOff x="1101" y="782"/>
          <a:chExt cx="59" cy="597"/>
        </a:xfrm>
      </xdr:grpSpPr>
      <xdr:sp macro="" textlink="">
        <xdr:nvSpPr>
          <xdr:cNvPr id="130" name="Line 247">
            <a:extLst>
              <a:ext uri="{FF2B5EF4-FFF2-40B4-BE49-F238E27FC236}">
                <a16:creationId xmlns:a16="http://schemas.microsoft.com/office/drawing/2014/main" id="{00000000-0008-0000-0900-000082000000}"/>
              </a:ext>
            </a:extLst>
          </xdr:cNvPr>
          <xdr:cNvSpPr>
            <a:spLocks noChangeShapeType="1"/>
          </xdr:cNvSpPr>
        </xdr:nvSpPr>
        <xdr:spPr bwMode="auto">
          <a:xfrm>
            <a:off x="1102" y="782"/>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1" name="Line 248">
            <a:extLst>
              <a:ext uri="{FF2B5EF4-FFF2-40B4-BE49-F238E27FC236}">
                <a16:creationId xmlns:a16="http://schemas.microsoft.com/office/drawing/2014/main" id="{00000000-0008-0000-0900-000083000000}"/>
              </a:ext>
            </a:extLst>
          </xdr:cNvPr>
          <xdr:cNvSpPr>
            <a:spLocks noChangeShapeType="1"/>
          </xdr:cNvSpPr>
        </xdr:nvSpPr>
        <xdr:spPr bwMode="auto">
          <a:xfrm>
            <a:off x="1101" y="79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2" name="Line 249">
            <a:extLst>
              <a:ext uri="{FF2B5EF4-FFF2-40B4-BE49-F238E27FC236}">
                <a16:creationId xmlns:a16="http://schemas.microsoft.com/office/drawing/2014/main" id="{00000000-0008-0000-0900-000084000000}"/>
              </a:ext>
            </a:extLst>
          </xdr:cNvPr>
          <xdr:cNvSpPr>
            <a:spLocks noChangeShapeType="1"/>
          </xdr:cNvSpPr>
        </xdr:nvSpPr>
        <xdr:spPr bwMode="auto">
          <a:xfrm>
            <a:off x="1101" y="816"/>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3" name="Line 250">
            <a:extLst>
              <a:ext uri="{FF2B5EF4-FFF2-40B4-BE49-F238E27FC236}">
                <a16:creationId xmlns:a16="http://schemas.microsoft.com/office/drawing/2014/main" id="{00000000-0008-0000-0900-000085000000}"/>
              </a:ext>
            </a:extLst>
          </xdr:cNvPr>
          <xdr:cNvSpPr>
            <a:spLocks noChangeShapeType="1"/>
          </xdr:cNvSpPr>
        </xdr:nvSpPr>
        <xdr:spPr bwMode="auto">
          <a:xfrm>
            <a:off x="1101" y="83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4" name="Line 251">
            <a:extLst>
              <a:ext uri="{FF2B5EF4-FFF2-40B4-BE49-F238E27FC236}">
                <a16:creationId xmlns:a16="http://schemas.microsoft.com/office/drawing/2014/main" id="{00000000-0008-0000-0900-000086000000}"/>
              </a:ext>
            </a:extLst>
          </xdr:cNvPr>
          <xdr:cNvSpPr>
            <a:spLocks noChangeShapeType="1"/>
          </xdr:cNvSpPr>
        </xdr:nvSpPr>
        <xdr:spPr bwMode="auto">
          <a:xfrm>
            <a:off x="1101" y="850"/>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5" name="Line 252">
            <a:extLst>
              <a:ext uri="{FF2B5EF4-FFF2-40B4-BE49-F238E27FC236}">
                <a16:creationId xmlns:a16="http://schemas.microsoft.com/office/drawing/2014/main" id="{00000000-0008-0000-0900-000087000000}"/>
              </a:ext>
            </a:extLst>
          </xdr:cNvPr>
          <xdr:cNvSpPr>
            <a:spLocks noChangeShapeType="1"/>
          </xdr:cNvSpPr>
        </xdr:nvSpPr>
        <xdr:spPr bwMode="auto">
          <a:xfrm>
            <a:off x="1101" y="86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6" name="Line 253">
            <a:extLst>
              <a:ext uri="{FF2B5EF4-FFF2-40B4-BE49-F238E27FC236}">
                <a16:creationId xmlns:a16="http://schemas.microsoft.com/office/drawing/2014/main" id="{00000000-0008-0000-0900-000088000000}"/>
              </a:ext>
            </a:extLst>
          </xdr:cNvPr>
          <xdr:cNvSpPr>
            <a:spLocks noChangeShapeType="1"/>
          </xdr:cNvSpPr>
        </xdr:nvSpPr>
        <xdr:spPr bwMode="auto">
          <a:xfrm>
            <a:off x="1101" y="884"/>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7" name="Line 254">
            <a:extLst>
              <a:ext uri="{FF2B5EF4-FFF2-40B4-BE49-F238E27FC236}">
                <a16:creationId xmlns:a16="http://schemas.microsoft.com/office/drawing/2014/main" id="{00000000-0008-0000-0900-000089000000}"/>
              </a:ext>
            </a:extLst>
          </xdr:cNvPr>
          <xdr:cNvSpPr>
            <a:spLocks noChangeShapeType="1"/>
          </xdr:cNvSpPr>
        </xdr:nvSpPr>
        <xdr:spPr bwMode="auto">
          <a:xfrm>
            <a:off x="1101" y="90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8" name="Line 255">
            <a:extLst>
              <a:ext uri="{FF2B5EF4-FFF2-40B4-BE49-F238E27FC236}">
                <a16:creationId xmlns:a16="http://schemas.microsoft.com/office/drawing/2014/main" id="{00000000-0008-0000-0900-00008A000000}"/>
              </a:ext>
            </a:extLst>
          </xdr:cNvPr>
          <xdr:cNvSpPr>
            <a:spLocks noChangeShapeType="1"/>
          </xdr:cNvSpPr>
        </xdr:nvSpPr>
        <xdr:spPr bwMode="auto">
          <a:xfrm>
            <a:off x="1101" y="918"/>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39" name="Line 256">
            <a:extLst>
              <a:ext uri="{FF2B5EF4-FFF2-40B4-BE49-F238E27FC236}">
                <a16:creationId xmlns:a16="http://schemas.microsoft.com/office/drawing/2014/main" id="{00000000-0008-0000-0900-00008B000000}"/>
              </a:ext>
            </a:extLst>
          </xdr:cNvPr>
          <xdr:cNvSpPr>
            <a:spLocks noChangeShapeType="1"/>
          </xdr:cNvSpPr>
        </xdr:nvSpPr>
        <xdr:spPr bwMode="auto">
          <a:xfrm>
            <a:off x="1101" y="93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0" name="Line 257">
            <a:extLst>
              <a:ext uri="{FF2B5EF4-FFF2-40B4-BE49-F238E27FC236}">
                <a16:creationId xmlns:a16="http://schemas.microsoft.com/office/drawing/2014/main" id="{00000000-0008-0000-0900-00008C000000}"/>
              </a:ext>
            </a:extLst>
          </xdr:cNvPr>
          <xdr:cNvSpPr>
            <a:spLocks noChangeShapeType="1"/>
          </xdr:cNvSpPr>
        </xdr:nvSpPr>
        <xdr:spPr bwMode="auto">
          <a:xfrm>
            <a:off x="1101" y="952"/>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1" name="Line 258">
            <a:extLst>
              <a:ext uri="{FF2B5EF4-FFF2-40B4-BE49-F238E27FC236}">
                <a16:creationId xmlns:a16="http://schemas.microsoft.com/office/drawing/2014/main" id="{00000000-0008-0000-0900-00008D000000}"/>
              </a:ext>
            </a:extLst>
          </xdr:cNvPr>
          <xdr:cNvSpPr>
            <a:spLocks noChangeShapeType="1"/>
          </xdr:cNvSpPr>
        </xdr:nvSpPr>
        <xdr:spPr bwMode="auto">
          <a:xfrm>
            <a:off x="1101" y="96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2" name="Line 259">
            <a:extLst>
              <a:ext uri="{FF2B5EF4-FFF2-40B4-BE49-F238E27FC236}">
                <a16:creationId xmlns:a16="http://schemas.microsoft.com/office/drawing/2014/main" id="{00000000-0008-0000-0900-00008E000000}"/>
              </a:ext>
            </a:extLst>
          </xdr:cNvPr>
          <xdr:cNvSpPr>
            <a:spLocks noChangeShapeType="1"/>
          </xdr:cNvSpPr>
        </xdr:nvSpPr>
        <xdr:spPr bwMode="auto">
          <a:xfrm>
            <a:off x="1101" y="986"/>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3" name="Line 260">
            <a:extLst>
              <a:ext uri="{FF2B5EF4-FFF2-40B4-BE49-F238E27FC236}">
                <a16:creationId xmlns:a16="http://schemas.microsoft.com/office/drawing/2014/main" id="{00000000-0008-0000-0900-00008F000000}"/>
              </a:ext>
            </a:extLst>
          </xdr:cNvPr>
          <xdr:cNvSpPr>
            <a:spLocks noChangeShapeType="1"/>
          </xdr:cNvSpPr>
        </xdr:nvSpPr>
        <xdr:spPr bwMode="auto">
          <a:xfrm>
            <a:off x="1101" y="100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4" name="Line 261">
            <a:extLst>
              <a:ext uri="{FF2B5EF4-FFF2-40B4-BE49-F238E27FC236}">
                <a16:creationId xmlns:a16="http://schemas.microsoft.com/office/drawing/2014/main" id="{00000000-0008-0000-0900-000090000000}"/>
              </a:ext>
            </a:extLst>
          </xdr:cNvPr>
          <xdr:cNvSpPr>
            <a:spLocks noChangeShapeType="1"/>
          </xdr:cNvSpPr>
        </xdr:nvSpPr>
        <xdr:spPr bwMode="auto">
          <a:xfrm>
            <a:off x="1101" y="1020"/>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5" name="Line 262">
            <a:extLst>
              <a:ext uri="{FF2B5EF4-FFF2-40B4-BE49-F238E27FC236}">
                <a16:creationId xmlns:a16="http://schemas.microsoft.com/office/drawing/2014/main" id="{00000000-0008-0000-0900-000091000000}"/>
              </a:ext>
            </a:extLst>
          </xdr:cNvPr>
          <xdr:cNvSpPr>
            <a:spLocks noChangeShapeType="1"/>
          </xdr:cNvSpPr>
        </xdr:nvSpPr>
        <xdr:spPr bwMode="auto">
          <a:xfrm>
            <a:off x="1101" y="103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6" name="Line 263">
            <a:extLst>
              <a:ext uri="{FF2B5EF4-FFF2-40B4-BE49-F238E27FC236}">
                <a16:creationId xmlns:a16="http://schemas.microsoft.com/office/drawing/2014/main" id="{00000000-0008-0000-0900-000092000000}"/>
              </a:ext>
            </a:extLst>
          </xdr:cNvPr>
          <xdr:cNvSpPr>
            <a:spLocks noChangeShapeType="1"/>
          </xdr:cNvSpPr>
        </xdr:nvSpPr>
        <xdr:spPr bwMode="auto">
          <a:xfrm>
            <a:off x="1101" y="105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7" name="Line 264">
            <a:extLst>
              <a:ext uri="{FF2B5EF4-FFF2-40B4-BE49-F238E27FC236}">
                <a16:creationId xmlns:a16="http://schemas.microsoft.com/office/drawing/2014/main" id="{00000000-0008-0000-0900-000093000000}"/>
              </a:ext>
            </a:extLst>
          </xdr:cNvPr>
          <xdr:cNvSpPr>
            <a:spLocks noChangeShapeType="1"/>
          </xdr:cNvSpPr>
        </xdr:nvSpPr>
        <xdr:spPr bwMode="auto">
          <a:xfrm>
            <a:off x="1101" y="107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8" name="Line 265">
            <a:extLst>
              <a:ext uri="{FF2B5EF4-FFF2-40B4-BE49-F238E27FC236}">
                <a16:creationId xmlns:a16="http://schemas.microsoft.com/office/drawing/2014/main" id="{00000000-0008-0000-0900-000094000000}"/>
              </a:ext>
            </a:extLst>
          </xdr:cNvPr>
          <xdr:cNvSpPr>
            <a:spLocks noChangeShapeType="1"/>
          </xdr:cNvSpPr>
        </xdr:nvSpPr>
        <xdr:spPr bwMode="auto">
          <a:xfrm>
            <a:off x="1101" y="109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49" name="Line 266">
            <a:extLst>
              <a:ext uri="{FF2B5EF4-FFF2-40B4-BE49-F238E27FC236}">
                <a16:creationId xmlns:a16="http://schemas.microsoft.com/office/drawing/2014/main" id="{00000000-0008-0000-0900-000095000000}"/>
              </a:ext>
            </a:extLst>
          </xdr:cNvPr>
          <xdr:cNvSpPr>
            <a:spLocks noChangeShapeType="1"/>
          </xdr:cNvSpPr>
        </xdr:nvSpPr>
        <xdr:spPr bwMode="auto">
          <a:xfrm>
            <a:off x="1101" y="110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0" name="Line 267">
            <a:extLst>
              <a:ext uri="{FF2B5EF4-FFF2-40B4-BE49-F238E27FC236}">
                <a16:creationId xmlns:a16="http://schemas.microsoft.com/office/drawing/2014/main" id="{00000000-0008-0000-0900-000096000000}"/>
              </a:ext>
            </a:extLst>
          </xdr:cNvPr>
          <xdr:cNvSpPr>
            <a:spLocks noChangeShapeType="1"/>
          </xdr:cNvSpPr>
        </xdr:nvSpPr>
        <xdr:spPr bwMode="auto">
          <a:xfrm>
            <a:off x="1101" y="112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1" name="Line 268">
            <a:extLst>
              <a:ext uri="{FF2B5EF4-FFF2-40B4-BE49-F238E27FC236}">
                <a16:creationId xmlns:a16="http://schemas.microsoft.com/office/drawing/2014/main" id="{00000000-0008-0000-0900-000097000000}"/>
              </a:ext>
            </a:extLst>
          </xdr:cNvPr>
          <xdr:cNvSpPr>
            <a:spLocks noChangeShapeType="1"/>
          </xdr:cNvSpPr>
        </xdr:nvSpPr>
        <xdr:spPr bwMode="auto">
          <a:xfrm>
            <a:off x="1101" y="114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2" name="Line 269">
            <a:extLst>
              <a:ext uri="{FF2B5EF4-FFF2-40B4-BE49-F238E27FC236}">
                <a16:creationId xmlns:a16="http://schemas.microsoft.com/office/drawing/2014/main" id="{00000000-0008-0000-0900-000098000000}"/>
              </a:ext>
            </a:extLst>
          </xdr:cNvPr>
          <xdr:cNvSpPr>
            <a:spLocks noChangeShapeType="1"/>
          </xdr:cNvSpPr>
        </xdr:nvSpPr>
        <xdr:spPr bwMode="auto">
          <a:xfrm>
            <a:off x="1101" y="116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3" name="Line 270">
            <a:extLst>
              <a:ext uri="{FF2B5EF4-FFF2-40B4-BE49-F238E27FC236}">
                <a16:creationId xmlns:a16="http://schemas.microsoft.com/office/drawing/2014/main" id="{00000000-0008-0000-0900-000099000000}"/>
              </a:ext>
            </a:extLst>
          </xdr:cNvPr>
          <xdr:cNvSpPr>
            <a:spLocks noChangeShapeType="1"/>
          </xdr:cNvSpPr>
        </xdr:nvSpPr>
        <xdr:spPr bwMode="auto">
          <a:xfrm>
            <a:off x="1101" y="118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4" name="Line 271">
            <a:extLst>
              <a:ext uri="{FF2B5EF4-FFF2-40B4-BE49-F238E27FC236}">
                <a16:creationId xmlns:a16="http://schemas.microsoft.com/office/drawing/2014/main" id="{00000000-0008-0000-0900-00009A000000}"/>
              </a:ext>
            </a:extLst>
          </xdr:cNvPr>
          <xdr:cNvSpPr>
            <a:spLocks noChangeShapeType="1"/>
          </xdr:cNvSpPr>
        </xdr:nvSpPr>
        <xdr:spPr bwMode="auto">
          <a:xfrm>
            <a:off x="1101" y="119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5" name="Line 272">
            <a:extLst>
              <a:ext uri="{FF2B5EF4-FFF2-40B4-BE49-F238E27FC236}">
                <a16:creationId xmlns:a16="http://schemas.microsoft.com/office/drawing/2014/main" id="{00000000-0008-0000-0900-00009B000000}"/>
              </a:ext>
            </a:extLst>
          </xdr:cNvPr>
          <xdr:cNvSpPr>
            <a:spLocks noChangeShapeType="1"/>
          </xdr:cNvSpPr>
        </xdr:nvSpPr>
        <xdr:spPr bwMode="auto">
          <a:xfrm>
            <a:off x="1101" y="121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6" name="Line 273">
            <a:extLst>
              <a:ext uri="{FF2B5EF4-FFF2-40B4-BE49-F238E27FC236}">
                <a16:creationId xmlns:a16="http://schemas.microsoft.com/office/drawing/2014/main" id="{00000000-0008-0000-0900-00009C000000}"/>
              </a:ext>
            </a:extLst>
          </xdr:cNvPr>
          <xdr:cNvSpPr>
            <a:spLocks noChangeShapeType="1"/>
          </xdr:cNvSpPr>
        </xdr:nvSpPr>
        <xdr:spPr bwMode="auto">
          <a:xfrm>
            <a:off x="1101" y="123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7" name="Line 274">
            <a:extLst>
              <a:ext uri="{FF2B5EF4-FFF2-40B4-BE49-F238E27FC236}">
                <a16:creationId xmlns:a16="http://schemas.microsoft.com/office/drawing/2014/main" id="{00000000-0008-0000-0900-00009D000000}"/>
              </a:ext>
            </a:extLst>
          </xdr:cNvPr>
          <xdr:cNvSpPr>
            <a:spLocks noChangeShapeType="1"/>
          </xdr:cNvSpPr>
        </xdr:nvSpPr>
        <xdr:spPr bwMode="auto">
          <a:xfrm>
            <a:off x="1101" y="125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8" name="Line 275">
            <a:extLst>
              <a:ext uri="{FF2B5EF4-FFF2-40B4-BE49-F238E27FC236}">
                <a16:creationId xmlns:a16="http://schemas.microsoft.com/office/drawing/2014/main" id="{00000000-0008-0000-0900-00009E000000}"/>
              </a:ext>
            </a:extLst>
          </xdr:cNvPr>
          <xdr:cNvSpPr>
            <a:spLocks noChangeShapeType="1"/>
          </xdr:cNvSpPr>
        </xdr:nvSpPr>
        <xdr:spPr bwMode="auto">
          <a:xfrm>
            <a:off x="1101" y="127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59" name="Line 276">
            <a:extLst>
              <a:ext uri="{FF2B5EF4-FFF2-40B4-BE49-F238E27FC236}">
                <a16:creationId xmlns:a16="http://schemas.microsoft.com/office/drawing/2014/main" id="{00000000-0008-0000-0900-00009F000000}"/>
              </a:ext>
            </a:extLst>
          </xdr:cNvPr>
          <xdr:cNvSpPr>
            <a:spLocks noChangeShapeType="1"/>
          </xdr:cNvSpPr>
        </xdr:nvSpPr>
        <xdr:spPr bwMode="auto">
          <a:xfrm>
            <a:off x="1101" y="128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0" name="Line 277">
            <a:extLst>
              <a:ext uri="{FF2B5EF4-FFF2-40B4-BE49-F238E27FC236}">
                <a16:creationId xmlns:a16="http://schemas.microsoft.com/office/drawing/2014/main" id="{00000000-0008-0000-0900-0000A0000000}"/>
              </a:ext>
            </a:extLst>
          </xdr:cNvPr>
          <xdr:cNvSpPr>
            <a:spLocks noChangeShapeType="1"/>
          </xdr:cNvSpPr>
        </xdr:nvSpPr>
        <xdr:spPr bwMode="auto">
          <a:xfrm>
            <a:off x="1101" y="130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1" name="Line 278">
            <a:extLst>
              <a:ext uri="{FF2B5EF4-FFF2-40B4-BE49-F238E27FC236}">
                <a16:creationId xmlns:a16="http://schemas.microsoft.com/office/drawing/2014/main" id="{00000000-0008-0000-0900-0000A1000000}"/>
              </a:ext>
            </a:extLst>
          </xdr:cNvPr>
          <xdr:cNvSpPr>
            <a:spLocks noChangeShapeType="1"/>
          </xdr:cNvSpPr>
        </xdr:nvSpPr>
        <xdr:spPr bwMode="auto">
          <a:xfrm>
            <a:off x="1101" y="132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2" name="Line 279">
            <a:extLst>
              <a:ext uri="{FF2B5EF4-FFF2-40B4-BE49-F238E27FC236}">
                <a16:creationId xmlns:a16="http://schemas.microsoft.com/office/drawing/2014/main" id="{00000000-0008-0000-0900-0000A2000000}"/>
              </a:ext>
            </a:extLst>
          </xdr:cNvPr>
          <xdr:cNvSpPr>
            <a:spLocks noChangeShapeType="1"/>
          </xdr:cNvSpPr>
        </xdr:nvSpPr>
        <xdr:spPr bwMode="auto">
          <a:xfrm>
            <a:off x="1101" y="134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3" name="Line 280">
            <a:extLst>
              <a:ext uri="{FF2B5EF4-FFF2-40B4-BE49-F238E27FC236}">
                <a16:creationId xmlns:a16="http://schemas.microsoft.com/office/drawing/2014/main" id="{00000000-0008-0000-0900-0000A3000000}"/>
              </a:ext>
            </a:extLst>
          </xdr:cNvPr>
          <xdr:cNvSpPr>
            <a:spLocks noChangeShapeType="1"/>
          </xdr:cNvSpPr>
        </xdr:nvSpPr>
        <xdr:spPr bwMode="auto">
          <a:xfrm>
            <a:off x="1101" y="136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4" name="Line 281">
            <a:extLst>
              <a:ext uri="{FF2B5EF4-FFF2-40B4-BE49-F238E27FC236}">
                <a16:creationId xmlns:a16="http://schemas.microsoft.com/office/drawing/2014/main" id="{00000000-0008-0000-0900-0000A4000000}"/>
              </a:ext>
            </a:extLst>
          </xdr:cNvPr>
          <xdr:cNvSpPr>
            <a:spLocks noChangeShapeType="1"/>
          </xdr:cNvSpPr>
        </xdr:nvSpPr>
        <xdr:spPr bwMode="auto">
          <a:xfrm>
            <a:off x="1101" y="137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3</xdr:col>
      <xdr:colOff>371475</xdr:colOff>
      <xdr:row>112</xdr:row>
      <xdr:rowOff>0</xdr:rowOff>
    </xdr:from>
    <xdr:to>
      <xdr:col>7</xdr:col>
      <xdr:colOff>428625</xdr:colOff>
      <xdr:row>112</xdr:row>
      <xdr:rowOff>0</xdr:rowOff>
    </xdr:to>
    <xdr:sp macro="" textlink="">
      <xdr:nvSpPr>
        <xdr:cNvPr id="165" name="Line 285">
          <a:extLst>
            <a:ext uri="{FF2B5EF4-FFF2-40B4-BE49-F238E27FC236}">
              <a16:creationId xmlns:a16="http://schemas.microsoft.com/office/drawing/2014/main" id="{00000000-0008-0000-0900-0000A5000000}"/>
            </a:ext>
          </a:extLst>
        </xdr:cNvPr>
        <xdr:cNvSpPr>
          <a:spLocks noChangeShapeType="1"/>
        </xdr:cNvSpPr>
      </xdr:nvSpPr>
      <xdr:spPr bwMode="auto">
        <a:xfrm>
          <a:off x="2209800" y="16306800"/>
          <a:ext cx="4391025"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419100</xdr:colOff>
      <xdr:row>106</xdr:row>
      <xdr:rowOff>28575</xdr:rowOff>
    </xdr:from>
    <xdr:to>
      <xdr:col>7</xdr:col>
      <xdr:colOff>419100</xdr:colOff>
      <xdr:row>112</xdr:row>
      <xdr:rowOff>38100</xdr:rowOff>
    </xdr:to>
    <xdr:sp macro="" textlink="">
      <xdr:nvSpPr>
        <xdr:cNvPr id="166" name="Line 286">
          <a:extLst>
            <a:ext uri="{FF2B5EF4-FFF2-40B4-BE49-F238E27FC236}">
              <a16:creationId xmlns:a16="http://schemas.microsoft.com/office/drawing/2014/main" id="{00000000-0008-0000-0900-0000A6000000}"/>
            </a:ext>
          </a:extLst>
        </xdr:cNvPr>
        <xdr:cNvSpPr>
          <a:spLocks noChangeShapeType="1"/>
        </xdr:cNvSpPr>
      </xdr:nvSpPr>
      <xdr:spPr bwMode="auto">
        <a:xfrm flipV="1">
          <a:off x="6591300" y="15401925"/>
          <a:ext cx="0" cy="9429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190500</xdr:colOff>
      <xdr:row>129</xdr:row>
      <xdr:rowOff>57150</xdr:rowOff>
    </xdr:from>
    <xdr:to>
      <xdr:col>5</xdr:col>
      <xdr:colOff>781050</xdr:colOff>
      <xdr:row>168</xdr:row>
      <xdr:rowOff>25400</xdr:rowOff>
    </xdr:to>
    <xdr:grpSp>
      <xdr:nvGrpSpPr>
        <xdr:cNvPr id="167" name="Group 288">
          <a:extLst>
            <a:ext uri="{FF2B5EF4-FFF2-40B4-BE49-F238E27FC236}">
              <a16:creationId xmlns:a16="http://schemas.microsoft.com/office/drawing/2014/main" id="{00000000-0008-0000-0900-0000A7000000}"/>
            </a:ext>
          </a:extLst>
        </xdr:cNvPr>
        <xdr:cNvGrpSpPr>
          <a:grpSpLocks/>
        </xdr:cNvGrpSpPr>
      </xdr:nvGrpSpPr>
      <xdr:grpSpPr bwMode="auto">
        <a:xfrm>
          <a:off x="2781300" y="19919950"/>
          <a:ext cx="1339850" cy="6775450"/>
          <a:chOff x="309" y="481"/>
          <a:chExt cx="76" cy="596"/>
        </a:xfrm>
      </xdr:grpSpPr>
      <xdr:sp macro="" textlink="">
        <xdr:nvSpPr>
          <xdr:cNvPr id="168" name="Line 289">
            <a:extLst>
              <a:ext uri="{FF2B5EF4-FFF2-40B4-BE49-F238E27FC236}">
                <a16:creationId xmlns:a16="http://schemas.microsoft.com/office/drawing/2014/main" id="{00000000-0008-0000-0900-0000A8000000}"/>
              </a:ext>
            </a:extLst>
          </xdr:cNvPr>
          <xdr:cNvSpPr>
            <a:spLocks noChangeShapeType="1"/>
          </xdr:cNvSpPr>
        </xdr:nvSpPr>
        <xdr:spPr bwMode="auto">
          <a:xfrm flipV="1">
            <a:off x="311" y="481"/>
            <a:ext cx="72" cy="3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69" name="Line 290">
            <a:extLst>
              <a:ext uri="{FF2B5EF4-FFF2-40B4-BE49-F238E27FC236}">
                <a16:creationId xmlns:a16="http://schemas.microsoft.com/office/drawing/2014/main" id="{00000000-0008-0000-0900-0000A9000000}"/>
              </a:ext>
            </a:extLst>
          </xdr:cNvPr>
          <xdr:cNvSpPr>
            <a:spLocks noChangeShapeType="1"/>
          </xdr:cNvSpPr>
        </xdr:nvSpPr>
        <xdr:spPr bwMode="auto">
          <a:xfrm flipV="1">
            <a:off x="311" y="498"/>
            <a:ext cx="73" cy="2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0" name="Line 291">
            <a:extLst>
              <a:ext uri="{FF2B5EF4-FFF2-40B4-BE49-F238E27FC236}">
                <a16:creationId xmlns:a16="http://schemas.microsoft.com/office/drawing/2014/main" id="{00000000-0008-0000-0900-0000AA000000}"/>
              </a:ext>
            </a:extLst>
          </xdr:cNvPr>
          <xdr:cNvSpPr>
            <a:spLocks noChangeShapeType="1"/>
          </xdr:cNvSpPr>
        </xdr:nvSpPr>
        <xdr:spPr bwMode="auto">
          <a:xfrm flipV="1">
            <a:off x="311" y="514"/>
            <a:ext cx="74" cy="2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1" name="Line 292">
            <a:extLst>
              <a:ext uri="{FF2B5EF4-FFF2-40B4-BE49-F238E27FC236}">
                <a16:creationId xmlns:a16="http://schemas.microsoft.com/office/drawing/2014/main" id="{00000000-0008-0000-0900-0000AB000000}"/>
              </a:ext>
            </a:extLst>
          </xdr:cNvPr>
          <xdr:cNvSpPr>
            <a:spLocks noChangeShapeType="1"/>
          </xdr:cNvSpPr>
        </xdr:nvSpPr>
        <xdr:spPr bwMode="auto">
          <a:xfrm flipV="1">
            <a:off x="311" y="532"/>
            <a:ext cx="73" cy="2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2" name="Line 293">
            <a:extLst>
              <a:ext uri="{FF2B5EF4-FFF2-40B4-BE49-F238E27FC236}">
                <a16:creationId xmlns:a16="http://schemas.microsoft.com/office/drawing/2014/main" id="{00000000-0008-0000-0900-0000AC000000}"/>
              </a:ext>
            </a:extLst>
          </xdr:cNvPr>
          <xdr:cNvSpPr>
            <a:spLocks noChangeShapeType="1"/>
          </xdr:cNvSpPr>
        </xdr:nvSpPr>
        <xdr:spPr bwMode="auto">
          <a:xfrm flipV="1">
            <a:off x="311" y="548"/>
            <a:ext cx="72" cy="23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3" name="Line 294">
            <a:extLst>
              <a:ext uri="{FF2B5EF4-FFF2-40B4-BE49-F238E27FC236}">
                <a16:creationId xmlns:a16="http://schemas.microsoft.com/office/drawing/2014/main" id="{00000000-0008-0000-0900-0000AD000000}"/>
              </a:ext>
            </a:extLst>
          </xdr:cNvPr>
          <xdr:cNvSpPr>
            <a:spLocks noChangeShapeType="1"/>
          </xdr:cNvSpPr>
        </xdr:nvSpPr>
        <xdr:spPr bwMode="auto">
          <a:xfrm flipV="1">
            <a:off x="311" y="565"/>
            <a:ext cx="72" cy="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4" name="Line 295">
            <a:extLst>
              <a:ext uri="{FF2B5EF4-FFF2-40B4-BE49-F238E27FC236}">
                <a16:creationId xmlns:a16="http://schemas.microsoft.com/office/drawing/2014/main" id="{00000000-0008-0000-0900-0000AE000000}"/>
              </a:ext>
            </a:extLst>
          </xdr:cNvPr>
          <xdr:cNvSpPr>
            <a:spLocks noChangeShapeType="1"/>
          </xdr:cNvSpPr>
        </xdr:nvSpPr>
        <xdr:spPr bwMode="auto">
          <a:xfrm flipV="1">
            <a:off x="311" y="582"/>
            <a:ext cx="73" cy="20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5" name="Line 296">
            <a:extLst>
              <a:ext uri="{FF2B5EF4-FFF2-40B4-BE49-F238E27FC236}">
                <a16:creationId xmlns:a16="http://schemas.microsoft.com/office/drawing/2014/main" id="{00000000-0008-0000-0900-0000AF000000}"/>
              </a:ext>
            </a:extLst>
          </xdr:cNvPr>
          <xdr:cNvSpPr>
            <a:spLocks noChangeShapeType="1"/>
          </xdr:cNvSpPr>
        </xdr:nvSpPr>
        <xdr:spPr bwMode="auto">
          <a:xfrm flipV="1">
            <a:off x="311" y="599"/>
            <a:ext cx="73" cy="18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6" name="Line 297">
            <a:extLst>
              <a:ext uri="{FF2B5EF4-FFF2-40B4-BE49-F238E27FC236}">
                <a16:creationId xmlns:a16="http://schemas.microsoft.com/office/drawing/2014/main" id="{00000000-0008-0000-0900-0000B0000000}"/>
              </a:ext>
            </a:extLst>
          </xdr:cNvPr>
          <xdr:cNvSpPr>
            <a:spLocks noChangeShapeType="1"/>
          </xdr:cNvSpPr>
        </xdr:nvSpPr>
        <xdr:spPr bwMode="auto">
          <a:xfrm flipV="1">
            <a:off x="311" y="615"/>
            <a:ext cx="72" cy="1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7" name="Line 298">
            <a:extLst>
              <a:ext uri="{FF2B5EF4-FFF2-40B4-BE49-F238E27FC236}">
                <a16:creationId xmlns:a16="http://schemas.microsoft.com/office/drawing/2014/main" id="{00000000-0008-0000-0900-0000B1000000}"/>
              </a:ext>
            </a:extLst>
          </xdr:cNvPr>
          <xdr:cNvSpPr>
            <a:spLocks noChangeShapeType="1"/>
          </xdr:cNvSpPr>
        </xdr:nvSpPr>
        <xdr:spPr bwMode="auto">
          <a:xfrm flipV="1">
            <a:off x="311" y="632"/>
            <a:ext cx="72" cy="15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8" name="Line 299">
            <a:extLst>
              <a:ext uri="{FF2B5EF4-FFF2-40B4-BE49-F238E27FC236}">
                <a16:creationId xmlns:a16="http://schemas.microsoft.com/office/drawing/2014/main" id="{00000000-0008-0000-0900-0000B2000000}"/>
              </a:ext>
            </a:extLst>
          </xdr:cNvPr>
          <xdr:cNvSpPr>
            <a:spLocks noChangeShapeType="1"/>
          </xdr:cNvSpPr>
        </xdr:nvSpPr>
        <xdr:spPr bwMode="auto">
          <a:xfrm flipV="1">
            <a:off x="311" y="650"/>
            <a:ext cx="73" cy="1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79" name="Line 300">
            <a:extLst>
              <a:ext uri="{FF2B5EF4-FFF2-40B4-BE49-F238E27FC236}">
                <a16:creationId xmlns:a16="http://schemas.microsoft.com/office/drawing/2014/main" id="{00000000-0008-0000-0900-0000B3000000}"/>
              </a:ext>
            </a:extLst>
          </xdr:cNvPr>
          <xdr:cNvSpPr>
            <a:spLocks noChangeShapeType="1"/>
          </xdr:cNvSpPr>
        </xdr:nvSpPr>
        <xdr:spPr bwMode="auto">
          <a:xfrm flipV="1">
            <a:off x="311" y="666"/>
            <a:ext cx="72" cy="1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0" name="Line 301">
            <a:extLst>
              <a:ext uri="{FF2B5EF4-FFF2-40B4-BE49-F238E27FC236}">
                <a16:creationId xmlns:a16="http://schemas.microsoft.com/office/drawing/2014/main" id="{00000000-0008-0000-0900-0000B4000000}"/>
              </a:ext>
            </a:extLst>
          </xdr:cNvPr>
          <xdr:cNvSpPr>
            <a:spLocks noChangeShapeType="1"/>
          </xdr:cNvSpPr>
        </xdr:nvSpPr>
        <xdr:spPr bwMode="auto">
          <a:xfrm flipV="1">
            <a:off x="312" y="682"/>
            <a:ext cx="71" cy="10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1" name="Line 302">
            <a:extLst>
              <a:ext uri="{FF2B5EF4-FFF2-40B4-BE49-F238E27FC236}">
                <a16:creationId xmlns:a16="http://schemas.microsoft.com/office/drawing/2014/main" id="{00000000-0008-0000-0900-0000B5000000}"/>
              </a:ext>
            </a:extLst>
          </xdr:cNvPr>
          <xdr:cNvSpPr>
            <a:spLocks noChangeShapeType="1"/>
          </xdr:cNvSpPr>
        </xdr:nvSpPr>
        <xdr:spPr bwMode="auto">
          <a:xfrm flipV="1">
            <a:off x="313" y="701"/>
            <a:ext cx="69" cy="9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2" name="Line 303">
            <a:extLst>
              <a:ext uri="{FF2B5EF4-FFF2-40B4-BE49-F238E27FC236}">
                <a16:creationId xmlns:a16="http://schemas.microsoft.com/office/drawing/2014/main" id="{00000000-0008-0000-0900-0000B6000000}"/>
              </a:ext>
            </a:extLst>
          </xdr:cNvPr>
          <xdr:cNvSpPr>
            <a:spLocks noChangeShapeType="1"/>
          </xdr:cNvSpPr>
        </xdr:nvSpPr>
        <xdr:spPr bwMode="auto">
          <a:xfrm flipV="1">
            <a:off x="313" y="717"/>
            <a:ext cx="70" cy="7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3" name="Line 304">
            <a:extLst>
              <a:ext uri="{FF2B5EF4-FFF2-40B4-BE49-F238E27FC236}">
                <a16:creationId xmlns:a16="http://schemas.microsoft.com/office/drawing/2014/main" id="{00000000-0008-0000-0900-0000B7000000}"/>
              </a:ext>
            </a:extLst>
          </xdr:cNvPr>
          <xdr:cNvSpPr>
            <a:spLocks noChangeShapeType="1"/>
          </xdr:cNvSpPr>
        </xdr:nvSpPr>
        <xdr:spPr bwMode="auto">
          <a:xfrm flipV="1">
            <a:off x="315" y="735"/>
            <a:ext cx="67" cy="5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4" name="Line 305">
            <a:extLst>
              <a:ext uri="{FF2B5EF4-FFF2-40B4-BE49-F238E27FC236}">
                <a16:creationId xmlns:a16="http://schemas.microsoft.com/office/drawing/2014/main" id="{00000000-0008-0000-0900-0000B8000000}"/>
              </a:ext>
            </a:extLst>
          </xdr:cNvPr>
          <xdr:cNvSpPr>
            <a:spLocks noChangeShapeType="1"/>
          </xdr:cNvSpPr>
        </xdr:nvSpPr>
        <xdr:spPr bwMode="auto">
          <a:xfrm flipV="1">
            <a:off x="313" y="752"/>
            <a:ext cx="71" cy="4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5" name="Line 306">
            <a:extLst>
              <a:ext uri="{FF2B5EF4-FFF2-40B4-BE49-F238E27FC236}">
                <a16:creationId xmlns:a16="http://schemas.microsoft.com/office/drawing/2014/main" id="{00000000-0008-0000-0900-0000B9000000}"/>
              </a:ext>
            </a:extLst>
          </xdr:cNvPr>
          <xdr:cNvSpPr>
            <a:spLocks noChangeShapeType="1"/>
          </xdr:cNvSpPr>
        </xdr:nvSpPr>
        <xdr:spPr bwMode="auto">
          <a:xfrm flipV="1">
            <a:off x="313" y="770"/>
            <a:ext cx="70" cy="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6" name="Line 307">
            <a:extLst>
              <a:ext uri="{FF2B5EF4-FFF2-40B4-BE49-F238E27FC236}">
                <a16:creationId xmlns:a16="http://schemas.microsoft.com/office/drawing/2014/main" id="{00000000-0008-0000-0900-0000BA000000}"/>
              </a:ext>
            </a:extLst>
          </xdr:cNvPr>
          <xdr:cNvSpPr>
            <a:spLocks noChangeShapeType="1"/>
          </xdr:cNvSpPr>
        </xdr:nvSpPr>
        <xdr:spPr bwMode="auto">
          <a:xfrm flipV="1">
            <a:off x="313" y="786"/>
            <a:ext cx="70" cy="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7" name="Line 308">
            <a:extLst>
              <a:ext uri="{FF2B5EF4-FFF2-40B4-BE49-F238E27FC236}">
                <a16:creationId xmlns:a16="http://schemas.microsoft.com/office/drawing/2014/main" id="{00000000-0008-0000-0900-0000BB000000}"/>
              </a:ext>
            </a:extLst>
          </xdr:cNvPr>
          <xdr:cNvSpPr>
            <a:spLocks noChangeShapeType="1"/>
          </xdr:cNvSpPr>
        </xdr:nvSpPr>
        <xdr:spPr bwMode="auto">
          <a:xfrm>
            <a:off x="313" y="795"/>
            <a:ext cx="70" cy="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8" name="Line 309">
            <a:extLst>
              <a:ext uri="{FF2B5EF4-FFF2-40B4-BE49-F238E27FC236}">
                <a16:creationId xmlns:a16="http://schemas.microsoft.com/office/drawing/2014/main" id="{00000000-0008-0000-0900-0000BC000000}"/>
              </a:ext>
            </a:extLst>
          </xdr:cNvPr>
          <xdr:cNvSpPr>
            <a:spLocks noChangeShapeType="1"/>
          </xdr:cNvSpPr>
        </xdr:nvSpPr>
        <xdr:spPr bwMode="auto">
          <a:xfrm>
            <a:off x="312" y="795"/>
            <a:ext cx="71" cy="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89" name="Line 310">
            <a:extLst>
              <a:ext uri="{FF2B5EF4-FFF2-40B4-BE49-F238E27FC236}">
                <a16:creationId xmlns:a16="http://schemas.microsoft.com/office/drawing/2014/main" id="{00000000-0008-0000-0900-0000BD000000}"/>
              </a:ext>
            </a:extLst>
          </xdr:cNvPr>
          <xdr:cNvSpPr>
            <a:spLocks noChangeShapeType="1"/>
          </xdr:cNvSpPr>
        </xdr:nvSpPr>
        <xdr:spPr bwMode="auto">
          <a:xfrm>
            <a:off x="311" y="797"/>
            <a:ext cx="72" cy="4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0" name="Line 311">
            <a:extLst>
              <a:ext uri="{FF2B5EF4-FFF2-40B4-BE49-F238E27FC236}">
                <a16:creationId xmlns:a16="http://schemas.microsoft.com/office/drawing/2014/main" id="{00000000-0008-0000-0900-0000BE000000}"/>
              </a:ext>
            </a:extLst>
          </xdr:cNvPr>
          <xdr:cNvSpPr>
            <a:spLocks noChangeShapeType="1"/>
          </xdr:cNvSpPr>
        </xdr:nvSpPr>
        <xdr:spPr bwMode="auto">
          <a:xfrm>
            <a:off x="311" y="798"/>
            <a:ext cx="74" cy="5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1" name="Line 312">
            <a:extLst>
              <a:ext uri="{FF2B5EF4-FFF2-40B4-BE49-F238E27FC236}">
                <a16:creationId xmlns:a16="http://schemas.microsoft.com/office/drawing/2014/main" id="{00000000-0008-0000-0900-0000BF000000}"/>
              </a:ext>
            </a:extLst>
          </xdr:cNvPr>
          <xdr:cNvSpPr>
            <a:spLocks noChangeShapeType="1"/>
          </xdr:cNvSpPr>
        </xdr:nvSpPr>
        <xdr:spPr bwMode="auto">
          <a:xfrm>
            <a:off x="311" y="799"/>
            <a:ext cx="74" cy="7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2" name="Line 313">
            <a:extLst>
              <a:ext uri="{FF2B5EF4-FFF2-40B4-BE49-F238E27FC236}">
                <a16:creationId xmlns:a16="http://schemas.microsoft.com/office/drawing/2014/main" id="{00000000-0008-0000-0900-0000C0000000}"/>
              </a:ext>
            </a:extLst>
          </xdr:cNvPr>
          <xdr:cNvSpPr>
            <a:spLocks noChangeShapeType="1"/>
          </xdr:cNvSpPr>
        </xdr:nvSpPr>
        <xdr:spPr bwMode="auto">
          <a:xfrm>
            <a:off x="311" y="800"/>
            <a:ext cx="74" cy="8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3" name="Line 314">
            <a:extLst>
              <a:ext uri="{FF2B5EF4-FFF2-40B4-BE49-F238E27FC236}">
                <a16:creationId xmlns:a16="http://schemas.microsoft.com/office/drawing/2014/main" id="{00000000-0008-0000-0900-0000C1000000}"/>
              </a:ext>
            </a:extLst>
          </xdr:cNvPr>
          <xdr:cNvSpPr>
            <a:spLocks noChangeShapeType="1"/>
          </xdr:cNvSpPr>
        </xdr:nvSpPr>
        <xdr:spPr bwMode="auto">
          <a:xfrm>
            <a:off x="311" y="801"/>
            <a:ext cx="72" cy="10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4" name="Line 315">
            <a:extLst>
              <a:ext uri="{FF2B5EF4-FFF2-40B4-BE49-F238E27FC236}">
                <a16:creationId xmlns:a16="http://schemas.microsoft.com/office/drawing/2014/main" id="{00000000-0008-0000-0900-0000C2000000}"/>
              </a:ext>
            </a:extLst>
          </xdr:cNvPr>
          <xdr:cNvSpPr>
            <a:spLocks noChangeShapeType="1"/>
          </xdr:cNvSpPr>
        </xdr:nvSpPr>
        <xdr:spPr bwMode="auto">
          <a:xfrm>
            <a:off x="311" y="802"/>
            <a:ext cx="73" cy="12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5" name="Line 316">
            <a:extLst>
              <a:ext uri="{FF2B5EF4-FFF2-40B4-BE49-F238E27FC236}">
                <a16:creationId xmlns:a16="http://schemas.microsoft.com/office/drawing/2014/main" id="{00000000-0008-0000-0900-0000C3000000}"/>
              </a:ext>
            </a:extLst>
          </xdr:cNvPr>
          <xdr:cNvSpPr>
            <a:spLocks noChangeShapeType="1"/>
          </xdr:cNvSpPr>
        </xdr:nvSpPr>
        <xdr:spPr bwMode="auto">
          <a:xfrm>
            <a:off x="311" y="803"/>
            <a:ext cx="73" cy="13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6" name="Line 317">
            <a:extLst>
              <a:ext uri="{FF2B5EF4-FFF2-40B4-BE49-F238E27FC236}">
                <a16:creationId xmlns:a16="http://schemas.microsoft.com/office/drawing/2014/main" id="{00000000-0008-0000-0900-0000C4000000}"/>
              </a:ext>
            </a:extLst>
          </xdr:cNvPr>
          <xdr:cNvSpPr>
            <a:spLocks noChangeShapeType="1"/>
          </xdr:cNvSpPr>
        </xdr:nvSpPr>
        <xdr:spPr bwMode="auto">
          <a:xfrm>
            <a:off x="311" y="803"/>
            <a:ext cx="73" cy="1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7" name="Line 318">
            <a:extLst>
              <a:ext uri="{FF2B5EF4-FFF2-40B4-BE49-F238E27FC236}">
                <a16:creationId xmlns:a16="http://schemas.microsoft.com/office/drawing/2014/main" id="{00000000-0008-0000-0900-0000C5000000}"/>
              </a:ext>
            </a:extLst>
          </xdr:cNvPr>
          <xdr:cNvSpPr>
            <a:spLocks noChangeShapeType="1"/>
          </xdr:cNvSpPr>
        </xdr:nvSpPr>
        <xdr:spPr bwMode="auto">
          <a:xfrm>
            <a:off x="311" y="804"/>
            <a:ext cx="74" cy="1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8" name="Line 319">
            <a:extLst>
              <a:ext uri="{FF2B5EF4-FFF2-40B4-BE49-F238E27FC236}">
                <a16:creationId xmlns:a16="http://schemas.microsoft.com/office/drawing/2014/main" id="{00000000-0008-0000-0900-0000C6000000}"/>
              </a:ext>
            </a:extLst>
          </xdr:cNvPr>
          <xdr:cNvSpPr>
            <a:spLocks noChangeShapeType="1"/>
          </xdr:cNvSpPr>
        </xdr:nvSpPr>
        <xdr:spPr bwMode="auto">
          <a:xfrm>
            <a:off x="311" y="804"/>
            <a:ext cx="74" cy="18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99" name="Line 320">
            <a:extLst>
              <a:ext uri="{FF2B5EF4-FFF2-40B4-BE49-F238E27FC236}">
                <a16:creationId xmlns:a16="http://schemas.microsoft.com/office/drawing/2014/main" id="{00000000-0008-0000-0900-0000C7000000}"/>
              </a:ext>
            </a:extLst>
          </xdr:cNvPr>
          <xdr:cNvSpPr>
            <a:spLocks noChangeShapeType="1"/>
          </xdr:cNvSpPr>
        </xdr:nvSpPr>
        <xdr:spPr bwMode="auto">
          <a:xfrm>
            <a:off x="311" y="805"/>
            <a:ext cx="73" cy="2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0" name="Line 321">
            <a:extLst>
              <a:ext uri="{FF2B5EF4-FFF2-40B4-BE49-F238E27FC236}">
                <a16:creationId xmlns:a16="http://schemas.microsoft.com/office/drawing/2014/main" id="{00000000-0008-0000-0900-0000C8000000}"/>
              </a:ext>
            </a:extLst>
          </xdr:cNvPr>
          <xdr:cNvSpPr>
            <a:spLocks noChangeShapeType="1"/>
          </xdr:cNvSpPr>
        </xdr:nvSpPr>
        <xdr:spPr bwMode="auto">
          <a:xfrm>
            <a:off x="310" y="804"/>
            <a:ext cx="75" cy="22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1" name="Line 322">
            <a:extLst>
              <a:ext uri="{FF2B5EF4-FFF2-40B4-BE49-F238E27FC236}">
                <a16:creationId xmlns:a16="http://schemas.microsoft.com/office/drawing/2014/main" id="{00000000-0008-0000-0900-0000C9000000}"/>
              </a:ext>
            </a:extLst>
          </xdr:cNvPr>
          <xdr:cNvSpPr>
            <a:spLocks noChangeShapeType="1"/>
          </xdr:cNvSpPr>
        </xdr:nvSpPr>
        <xdr:spPr bwMode="auto">
          <a:xfrm>
            <a:off x="310" y="804"/>
            <a:ext cx="74" cy="23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2" name="Line 323">
            <a:extLst>
              <a:ext uri="{FF2B5EF4-FFF2-40B4-BE49-F238E27FC236}">
                <a16:creationId xmlns:a16="http://schemas.microsoft.com/office/drawing/2014/main" id="{00000000-0008-0000-0900-0000CA000000}"/>
              </a:ext>
            </a:extLst>
          </xdr:cNvPr>
          <xdr:cNvSpPr>
            <a:spLocks noChangeShapeType="1"/>
          </xdr:cNvSpPr>
        </xdr:nvSpPr>
        <xdr:spPr bwMode="auto">
          <a:xfrm>
            <a:off x="309" y="805"/>
            <a:ext cx="74" cy="25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03" name="Line 324">
            <a:extLst>
              <a:ext uri="{FF2B5EF4-FFF2-40B4-BE49-F238E27FC236}">
                <a16:creationId xmlns:a16="http://schemas.microsoft.com/office/drawing/2014/main" id="{00000000-0008-0000-0900-0000CB000000}"/>
              </a:ext>
            </a:extLst>
          </xdr:cNvPr>
          <xdr:cNvSpPr>
            <a:spLocks noChangeShapeType="1"/>
          </xdr:cNvSpPr>
        </xdr:nvSpPr>
        <xdr:spPr bwMode="auto">
          <a:xfrm>
            <a:off x="309" y="804"/>
            <a:ext cx="74" cy="273"/>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8</xdr:col>
      <xdr:colOff>57150</xdr:colOff>
      <xdr:row>107</xdr:row>
      <xdr:rowOff>95250</xdr:rowOff>
    </xdr:from>
    <xdr:to>
      <xdr:col>8</xdr:col>
      <xdr:colOff>1209675</xdr:colOff>
      <xdr:row>189</xdr:row>
      <xdr:rowOff>38100</xdr:rowOff>
    </xdr:to>
    <xdr:grpSp>
      <xdr:nvGrpSpPr>
        <xdr:cNvPr id="205" name="Group 325">
          <a:extLst>
            <a:ext uri="{FF2B5EF4-FFF2-40B4-BE49-F238E27FC236}">
              <a16:creationId xmlns:a16="http://schemas.microsoft.com/office/drawing/2014/main" id="{00000000-0008-0000-0900-0000CD000000}"/>
            </a:ext>
          </a:extLst>
        </xdr:cNvPr>
        <xdr:cNvGrpSpPr>
          <a:grpSpLocks/>
        </xdr:cNvGrpSpPr>
      </xdr:nvGrpSpPr>
      <xdr:grpSpPr bwMode="auto">
        <a:xfrm>
          <a:off x="7169150" y="16579850"/>
          <a:ext cx="1152525" cy="13328650"/>
          <a:chOff x="215" y="163"/>
          <a:chExt cx="74" cy="1295"/>
        </a:xfrm>
      </xdr:grpSpPr>
      <xdr:sp macro="" textlink="">
        <xdr:nvSpPr>
          <xdr:cNvPr id="206" name="Line 326">
            <a:extLst>
              <a:ext uri="{FF2B5EF4-FFF2-40B4-BE49-F238E27FC236}">
                <a16:creationId xmlns:a16="http://schemas.microsoft.com/office/drawing/2014/main" id="{00000000-0008-0000-0900-0000CE000000}"/>
              </a:ext>
            </a:extLst>
          </xdr:cNvPr>
          <xdr:cNvSpPr>
            <a:spLocks noChangeShapeType="1"/>
          </xdr:cNvSpPr>
        </xdr:nvSpPr>
        <xdr:spPr bwMode="auto">
          <a:xfrm>
            <a:off x="216" y="108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07" name="Line 327">
            <a:extLst>
              <a:ext uri="{FF2B5EF4-FFF2-40B4-BE49-F238E27FC236}">
                <a16:creationId xmlns:a16="http://schemas.microsoft.com/office/drawing/2014/main" id="{00000000-0008-0000-0900-0000CF000000}"/>
              </a:ext>
            </a:extLst>
          </xdr:cNvPr>
          <xdr:cNvSpPr>
            <a:spLocks noChangeShapeType="1"/>
          </xdr:cNvSpPr>
        </xdr:nvSpPr>
        <xdr:spPr bwMode="auto">
          <a:xfrm>
            <a:off x="216" y="110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08" name="Line 328">
            <a:extLst>
              <a:ext uri="{FF2B5EF4-FFF2-40B4-BE49-F238E27FC236}">
                <a16:creationId xmlns:a16="http://schemas.microsoft.com/office/drawing/2014/main" id="{00000000-0008-0000-0900-0000D0000000}"/>
              </a:ext>
            </a:extLst>
          </xdr:cNvPr>
          <xdr:cNvSpPr>
            <a:spLocks noChangeShapeType="1"/>
          </xdr:cNvSpPr>
        </xdr:nvSpPr>
        <xdr:spPr bwMode="auto">
          <a:xfrm>
            <a:off x="216" y="101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09" name="Line 329">
            <a:extLst>
              <a:ext uri="{FF2B5EF4-FFF2-40B4-BE49-F238E27FC236}">
                <a16:creationId xmlns:a16="http://schemas.microsoft.com/office/drawing/2014/main" id="{00000000-0008-0000-0900-0000D1000000}"/>
              </a:ext>
            </a:extLst>
          </xdr:cNvPr>
          <xdr:cNvSpPr>
            <a:spLocks noChangeShapeType="1"/>
          </xdr:cNvSpPr>
        </xdr:nvSpPr>
        <xdr:spPr bwMode="auto">
          <a:xfrm>
            <a:off x="216" y="103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0" name="Line 330">
            <a:extLst>
              <a:ext uri="{FF2B5EF4-FFF2-40B4-BE49-F238E27FC236}">
                <a16:creationId xmlns:a16="http://schemas.microsoft.com/office/drawing/2014/main" id="{00000000-0008-0000-0900-0000D2000000}"/>
              </a:ext>
            </a:extLst>
          </xdr:cNvPr>
          <xdr:cNvSpPr>
            <a:spLocks noChangeShapeType="1"/>
          </xdr:cNvSpPr>
        </xdr:nvSpPr>
        <xdr:spPr bwMode="auto">
          <a:xfrm>
            <a:off x="216" y="104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1" name="Line 331">
            <a:extLst>
              <a:ext uri="{FF2B5EF4-FFF2-40B4-BE49-F238E27FC236}">
                <a16:creationId xmlns:a16="http://schemas.microsoft.com/office/drawing/2014/main" id="{00000000-0008-0000-0900-0000D3000000}"/>
              </a:ext>
            </a:extLst>
          </xdr:cNvPr>
          <xdr:cNvSpPr>
            <a:spLocks noChangeShapeType="1"/>
          </xdr:cNvSpPr>
        </xdr:nvSpPr>
        <xdr:spPr bwMode="auto">
          <a:xfrm>
            <a:off x="216" y="106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2" name="Line 332">
            <a:extLst>
              <a:ext uri="{FF2B5EF4-FFF2-40B4-BE49-F238E27FC236}">
                <a16:creationId xmlns:a16="http://schemas.microsoft.com/office/drawing/2014/main" id="{00000000-0008-0000-0900-0000D4000000}"/>
              </a:ext>
            </a:extLst>
          </xdr:cNvPr>
          <xdr:cNvSpPr>
            <a:spLocks noChangeShapeType="1"/>
          </xdr:cNvSpPr>
        </xdr:nvSpPr>
        <xdr:spPr bwMode="auto">
          <a:xfrm>
            <a:off x="216" y="81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3" name="Line 333">
            <a:extLst>
              <a:ext uri="{FF2B5EF4-FFF2-40B4-BE49-F238E27FC236}">
                <a16:creationId xmlns:a16="http://schemas.microsoft.com/office/drawing/2014/main" id="{00000000-0008-0000-0900-0000D5000000}"/>
              </a:ext>
            </a:extLst>
          </xdr:cNvPr>
          <xdr:cNvSpPr>
            <a:spLocks noChangeShapeType="1"/>
          </xdr:cNvSpPr>
        </xdr:nvSpPr>
        <xdr:spPr bwMode="auto">
          <a:xfrm>
            <a:off x="216" y="83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4" name="Line 334">
            <a:extLst>
              <a:ext uri="{FF2B5EF4-FFF2-40B4-BE49-F238E27FC236}">
                <a16:creationId xmlns:a16="http://schemas.microsoft.com/office/drawing/2014/main" id="{00000000-0008-0000-0900-0000D6000000}"/>
              </a:ext>
            </a:extLst>
          </xdr:cNvPr>
          <xdr:cNvSpPr>
            <a:spLocks noChangeShapeType="1"/>
          </xdr:cNvSpPr>
        </xdr:nvSpPr>
        <xdr:spPr bwMode="auto">
          <a:xfrm>
            <a:off x="216" y="85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5" name="Line 335">
            <a:extLst>
              <a:ext uri="{FF2B5EF4-FFF2-40B4-BE49-F238E27FC236}">
                <a16:creationId xmlns:a16="http://schemas.microsoft.com/office/drawing/2014/main" id="{00000000-0008-0000-0900-0000D7000000}"/>
              </a:ext>
            </a:extLst>
          </xdr:cNvPr>
          <xdr:cNvSpPr>
            <a:spLocks noChangeShapeType="1"/>
          </xdr:cNvSpPr>
        </xdr:nvSpPr>
        <xdr:spPr bwMode="auto">
          <a:xfrm>
            <a:off x="216" y="86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6" name="Line 336">
            <a:extLst>
              <a:ext uri="{FF2B5EF4-FFF2-40B4-BE49-F238E27FC236}">
                <a16:creationId xmlns:a16="http://schemas.microsoft.com/office/drawing/2014/main" id="{00000000-0008-0000-0900-0000D8000000}"/>
              </a:ext>
            </a:extLst>
          </xdr:cNvPr>
          <xdr:cNvSpPr>
            <a:spLocks noChangeShapeType="1"/>
          </xdr:cNvSpPr>
        </xdr:nvSpPr>
        <xdr:spPr bwMode="auto">
          <a:xfrm>
            <a:off x="216" y="88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7" name="Line 337">
            <a:extLst>
              <a:ext uri="{FF2B5EF4-FFF2-40B4-BE49-F238E27FC236}">
                <a16:creationId xmlns:a16="http://schemas.microsoft.com/office/drawing/2014/main" id="{00000000-0008-0000-0900-0000D9000000}"/>
              </a:ext>
            </a:extLst>
          </xdr:cNvPr>
          <xdr:cNvSpPr>
            <a:spLocks noChangeShapeType="1"/>
          </xdr:cNvSpPr>
        </xdr:nvSpPr>
        <xdr:spPr bwMode="auto">
          <a:xfrm>
            <a:off x="216" y="90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8" name="Line 338">
            <a:extLst>
              <a:ext uri="{FF2B5EF4-FFF2-40B4-BE49-F238E27FC236}">
                <a16:creationId xmlns:a16="http://schemas.microsoft.com/office/drawing/2014/main" id="{00000000-0008-0000-0900-0000DA000000}"/>
              </a:ext>
            </a:extLst>
          </xdr:cNvPr>
          <xdr:cNvSpPr>
            <a:spLocks noChangeShapeType="1"/>
          </xdr:cNvSpPr>
        </xdr:nvSpPr>
        <xdr:spPr bwMode="auto">
          <a:xfrm>
            <a:off x="216" y="92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19" name="Line 339">
            <a:extLst>
              <a:ext uri="{FF2B5EF4-FFF2-40B4-BE49-F238E27FC236}">
                <a16:creationId xmlns:a16="http://schemas.microsoft.com/office/drawing/2014/main" id="{00000000-0008-0000-0900-0000DB000000}"/>
              </a:ext>
            </a:extLst>
          </xdr:cNvPr>
          <xdr:cNvSpPr>
            <a:spLocks noChangeShapeType="1"/>
          </xdr:cNvSpPr>
        </xdr:nvSpPr>
        <xdr:spPr bwMode="auto">
          <a:xfrm>
            <a:off x="216" y="94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0" name="Line 340">
            <a:extLst>
              <a:ext uri="{FF2B5EF4-FFF2-40B4-BE49-F238E27FC236}">
                <a16:creationId xmlns:a16="http://schemas.microsoft.com/office/drawing/2014/main" id="{00000000-0008-0000-0900-0000DC000000}"/>
              </a:ext>
            </a:extLst>
          </xdr:cNvPr>
          <xdr:cNvSpPr>
            <a:spLocks noChangeShapeType="1"/>
          </xdr:cNvSpPr>
        </xdr:nvSpPr>
        <xdr:spPr bwMode="auto">
          <a:xfrm>
            <a:off x="216" y="95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1" name="Line 341">
            <a:extLst>
              <a:ext uri="{FF2B5EF4-FFF2-40B4-BE49-F238E27FC236}">
                <a16:creationId xmlns:a16="http://schemas.microsoft.com/office/drawing/2014/main" id="{00000000-0008-0000-0900-0000DD000000}"/>
              </a:ext>
            </a:extLst>
          </xdr:cNvPr>
          <xdr:cNvSpPr>
            <a:spLocks noChangeShapeType="1"/>
          </xdr:cNvSpPr>
        </xdr:nvSpPr>
        <xdr:spPr bwMode="auto">
          <a:xfrm>
            <a:off x="216" y="97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2" name="Line 342">
            <a:extLst>
              <a:ext uri="{FF2B5EF4-FFF2-40B4-BE49-F238E27FC236}">
                <a16:creationId xmlns:a16="http://schemas.microsoft.com/office/drawing/2014/main" id="{00000000-0008-0000-0900-0000DE000000}"/>
              </a:ext>
            </a:extLst>
          </xdr:cNvPr>
          <xdr:cNvSpPr>
            <a:spLocks noChangeShapeType="1"/>
          </xdr:cNvSpPr>
        </xdr:nvSpPr>
        <xdr:spPr bwMode="auto">
          <a:xfrm>
            <a:off x="216" y="99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grpSp>
        <xdr:nvGrpSpPr>
          <xdr:cNvPr id="223" name="Group 343">
            <a:extLst>
              <a:ext uri="{FF2B5EF4-FFF2-40B4-BE49-F238E27FC236}">
                <a16:creationId xmlns:a16="http://schemas.microsoft.com/office/drawing/2014/main" id="{00000000-0008-0000-0900-0000DF000000}"/>
              </a:ext>
            </a:extLst>
          </xdr:cNvPr>
          <xdr:cNvGrpSpPr>
            <a:grpSpLocks/>
          </xdr:cNvGrpSpPr>
        </xdr:nvGrpSpPr>
        <xdr:grpSpPr bwMode="auto">
          <a:xfrm>
            <a:off x="215" y="163"/>
            <a:ext cx="74" cy="935"/>
            <a:chOff x="215" y="163"/>
            <a:chExt cx="74" cy="935"/>
          </a:xfrm>
        </xdr:grpSpPr>
        <xdr:sp macro="" textlink="">
          <xdr:nvSpPr>
            <xdr:cNvPr id="243" name="Line 344">
              <a:extLst>
                <a:ext uri="{FF2B5EF4-FFF2-40B4-BE49-F238E27FC236}">
                  <a16:creationId xmlns:a16="http://schemas.microsoft.com/office/drawing/2014/main" id="{00000000-0008-0000-0900-0000F3000000}"/>
                </a:ext>
              </a:extLst>
            </xdr:cNvPr>
            <xdr:cNvSpPr>
              <a:spLocks noChangeShapeType="1"/>
            </xdr:cNvSpPr>
          </xdr:nvSpPr>
          <xdr:spPr bwMode="auto">
            <a:xfrm flipV="1">
              <a:off x="215" y="16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4" name="Line 345">
              <a:extLst>
                <a:ext uri="{FF2B5EF4-FFF2-40B4-BE49-F238E27FC236}">
                  <a16:creationId xmlns:a16="http://schemas.microsoft.com/office/drawing/2014/main" id="{00000000-0008-0000-0900-0000F4000000}"/>
                </a:ext>
              </a:extLst>
            </xdr:cNvPr>
            <xdr:cNvSpPr>
              <a:spLocks noChangeShapeType="1"/>
            </xdr:cNvSpPr>
          </xdr:nvSpPr>
          <xdr:spPr bwMode="auto">
            <a:xfrm flipV="1">
              <a:off x="216" y="18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5" name="Line 346">
              <a:extLst>
                <a:ext uri="{FF2B5EF4-FFF2-40B4-BE49-F238E27FC236}">
                  <a16:creationId xmlns:a16="http://schemas.microsoft.com/office/drawing/2014/main" id="{00000000-0008-0000-0900-0000F5000000}"/>
                </a:ext>
              </a:extLst>
            </xdr:cNvPr>
            <xdr:cNvSpPr>
              <a:spLocks noChangeShapeType="1"/>
            </xdr:cNvSpPr>
          </xdr:nvSpPr>
          <xdr:spPr bwMode="auto">
            <a:xfrm flipV="1">
              <a:off x="217" y="19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6" name="Line 347">
              <a:extLst>
                <a:ext uri="{FF2B5EF4-FFF2-40B4-BE49-F238E27FC236}">
                  <a16:creationId xmlns:a16="http://schemas.microsoft.com/office/drawing/2014/main" id="{00000000-0008-0000-0900-0000F6000000}"/>
                </a:ext>
              </a:extLst>
            </xdr:cNvPr>
            <xdr:cNvSpPr>
              <a:spLocks noChangeShapeType="1"/>
            </xdr:cNvSpPr>
          </xdr:nvSpPr>
          <xdr:spPr bwMode="auto">
            <a:xfrm flipV="1">
              <a:off x="216" y="21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7" name="Line 348">
              <a:extLst>
                <a:ext uri="{FF2B5EF4-FFF2-40B4-BE49-F238E27FC236}">
                  <a16:creationId xmlns:a16="http://schemas.microsoft.com/office/drawing/2014/main" id="{00000000-0008-0000-0900-0000F7000000}"/>
                </a:ext>
              </a:extLst>
            </xdr:cNvPr>
            <xdr:cNvSpPr>
              <a:spLocks noChangeShapeType="1"/>
            </xdr:cNvSpPr>
          </xdr:nvSpPr>
          <xdr:spPr bwMode="auto">
            <a:xfrm flipV="1">
              <a:off x="216" y="23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8" name="Line 349">
              <a:extLst>
                <a:ext uri="{FF2B5EF4-FFF2-40B4-BE49-F238E27FC236}">
                  <a16:creationId xmlns:a16="http://schemas.microsoft.com/office/drawing/2014/main" id="{00000000-0008-0000-0900-0000F8000000}"/>
                </a:ext>
              </a:extLst>
            </xdr:cNvPr>
            <xdr:cNvSpPr>
              <a:spLocks noChangeShapeType="1"/>
            </xdr:cNvSpPr>
          </xdr:nvSpPr>
          <xdr:spPr bwMode="auto">
            <a:xfrm flipV="1">
              <a:off x="216" y="24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49" name="Line 350">
              <a:extLst>
                <a:ext uri="{FF2B5EF4-FFF2-40B4-BE49-F238E27FC236}">
                  <a16:creationId xmlns:a16="http://schemas.microsoft.com/office/drawing/2014/main" id="{00000000-0008-0000-0900-0000F9000000}"/>
                </a:ext>
              </a:extLst>
            </xdr:cNvPr>
            <xdr:cNvSpPr>
              <a:spLocks noChangeShapeType="1"/>
            </xdr:cNvSpPr>
          </xdr:nvSpPr>
          <xdr:spPr bwMode="auto">
            <a:xfrm flipV="1">
              <a:off x="216" y="26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0" name="Line 351">
              <a:extLst>
                <a:ext uri="{FF2B5EF4-FFF2-40B4-BE49-F238E27FC236}">
                  <a16:creationId xmlns:a16="http://schemas.microsoft.com/office/drawing/2014/main" id="{00000000-0008-0000-0900-0000FA000000}"/>
                </a:ext>
              </a:extLst>
            </xdr:cNvPr>
            <xdr:cNvSpPr>
              <a:spLocks noChangeShapeType="1"/>
            </xdr:cNvSpPr>
          </xdr:nvSpPr>
          <xdr:spPr bwMode="auto">
            <a:xfrm flipV="1">
              <a:off x="216" y="28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1" name="Line 352">
              <a:extLst>
                <a:ext uri="{FF2B5EF4-FFF2-40B4-BE49-F238E27FC236}">
                  <a16:creationId xmlns:a16="http://schemas.microsoft.com/office/drawing/2014/main" id="{00000000-0008-0000-0900-0000FB000000}"/>
                </a:ext>
              </a:extLst>
            </xdr:cNvPr>
            <xdr:cNvSpPr>
              <a:spLocks noChangeShapeType="1"/>
            </xdr:cNvSpPr>
          </xdr:nvSpPr>
          <xdr:spPr bwMode="auto">
            <a:xfrm flipV="1">
              <a:off x="216" y="29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2" name="Line 353">
              <a:extLst>
                <a:ext uri="{FF2B5EF4-FFF2-40B4-BE49-F238E27FC236}">
                  <a16:creationId xmlns:a16="http://schemas.microsoft.com/office/drawing/2014/main" id="{00000000-0008-0000-0900-0000FC000000}"/>
                </a:ext>
              </a:extLst>
            </xdr:cNvPr>
            <xdr:cNvSpPr>
              <a:spLocks noChangeShapeType="1"/>
            </xdr:cNvSpPr>
          </xdr:nvSpPr>
          <xdr:spPr bwMode="auto">
            <a:xfrm flipV="1">
              <a:off x="216" y="31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3" name="Line 354">
              <a:extLst>
                <a:ext uri="{FF2B5EF4-FFF2-40B4-BE49-F238E27FC236}">
                  <a16:creationId xmlns:a16="http://schemas.microsoft.com/office/drawing/2014/main" id="{00000000-0008-0000-0900-0000FD000000}"/>
                </a:ext>
              </a:extLst>
            </xdr:cNvPr>
            <xdr:cNvSpPr>
              <a:spLocks noChangeShapeType="1"/>
            </xdr:cNvSpPr>
          </xdr:nvSpPr>
          <xdr:spPr bwMode="auto">
            <a:xfrm flipV="1">
              <a:off x="216" y="33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4" name="Line 355">
              <a:extLst>
                <a:ext uri="{FF2B5EF4-FFF2-40B4-BE49-F238E27FC236}">
                  <a16:creationId xmlns:a16="http://schemas.microsoft.com/office/drawing/2014/main" id="{00000000-0008-0000-0900-0000FE000000}"/>
                </a:ext>
              </a:extLst>
            </xdr:cNvPr>
            <xdr:cNvSpPr>
              <a:spLocks noChangeShapeType="1"/>
            </xdr:cNvSpPr>
          </xdr:nvSpPr>
          <xdr:spPr bwMode="auto">
            <a:xfrm flipV="1">
              <a:off x="216" y="35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5" name="Line 356">
              <a:extLst>
                <a:ext uri="{FF2B5EF4-FFF2-40B4-BE49-F238E27FC236}">
                  <a16:creationId xmlns:a16="http://schemas.microsoft.com/office/drawing/2014/main" id="{00000000-0008-0000-0900-0000FF000000}"/>
                </a:ext>
              </a:extLst>
            </xdr:cNvPr>
            <xdr:cNvSpPr>
              <a:spLocks noChangeShapeType="1"/>
            </xdr:cNvSpPr>
          </xdr:nvSpPr>
          <xdr:spPr bwMode="auto">
            <a:xfrm flipV="1">
              <a:off x="216" y="36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6" name="Line 357">
              <a:extLst>
                <a:ext uri="{FF2B5EF4-FFF2-40B4-BE49-F238E27FC236}">
                  <a16:creationId xmlns:a16="http://schemas.microsoft.com/office/drawing/2014/main" id="{00000000-0008-0000-0900-000000010000}"/>
                </a:ext>
              </a:extLst>
            </xdr:cNvPr>
            <xdr:cNvSpPr>
              <a:spLocks noChangeShapeType="1"/>
            </xdr:cNvSpPr>
          </xdr:nvSpPr>
          <xdr:spPr bwMode="auto">
            <a:xfrm flipV="1">
              <a:off x="216" y="38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7" name="Line 358">
              <a:extLst>
                <a:ext uri="{FF2B5EF4-FFF2-40B4-BE49-F238E27FC236}">
                  <a16:creationId xmlns:a16="http://schemas.microsoft.com/office/drawing/2014/main" id="{00000000-0008-0000-0900-000001010000}"/>
                </a:ext>
              </a:extLst>
            </xdr:cNvPr>
            <xdr:cNvSpPr>
              <a:spLocks noChangeShapeType="1"/>
            </xdr:cNvSpPr>
          </xdr:nvSpPr>
          <xdr:spPr bwMode="auto">
            <a:xfrm flipV="1">
              <a:off x="216" y="40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8" name="Line 359">
              <a:extLst>
                <a:ext uri="{FF2B5EF4-FFF2-40B4-BE49-F238E27FC236}">
                  <a16:creationId xmlns:a16="http://schemas.microsoft.com/office/drawing/2014/main" id="{00000000-0008-0000-0900-000002010000}"/>
                </a:ext>
              </a:extLst>
            </xdr:cNvPr>
            <xdr:cNvSpPr>
              <a:spLocks noChangeShapeType="1"/>
            </xdr:cNvSpPr>
          </xdr:nvSpPr>
          <xdr:spPr bwMode="auto">
            <a:xfrm flipV="1">
              <a:off x="216" y="41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59" name="Line 360">
              <a:extLst>
                <a:ext uri="{FF2B5EF4-FFF2-40B4-BE49-F238E27FC236}">
                  <a16:creationId xmlns:a16="http://schemas.microsoft.com/office/drawing/2014/main" id="{00000000-0008-0000-0900-000003010000}"/>
                </a:ext>
              </a:extLst>
            </xdr:cNvPr>
            <xdr:cNvSpPr>
              <a:spLocks noChangeShapeType="1"/>
            </xdr:cNvSpPr>
          </xdr:nvSpPr>
          <xdr:spPr bwMode="auto">
            <a:xfrm flipV="1">
              <a:off x="216" y="43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0" name="Line 361">
              <a:extLst>
                <a:ext uri="{FF2B5EF4-FFF2-40B4-BE49-F238E27FC236}">
                  <a16:creationId xmlns:a16="http://schemas.microsoft.com/office/drawing/2014/main" id="{00000000-0008-0000-0900-000004010000}"/>
                </a:ext>
              </a:extLst>
            </xdr:cNvPr>
            <xdr:cNvSpPr>
              <a:spLocks noChangeShapeType="1"/>
            </xdr:cNvSpPr>
          </xdr:nvSpPr>
          <xdr:spPr bwMode="auto">
            <a:xfrm flipV="1">
              <a:off x="216" y="452"/>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1" name="Line 362">
              <a:extLst>
                <a:ext uri="{FF2B5EF4-FFF2-40B4-BE49-F238E27FC236}">
                  <a16:creationId xmlns:a16="http://schemas.microsoft.com/office/drawing/2014/main" id="{00000000-0008-0000-0900-000005010000}"/>
                </a:ext>
              </a:extLst>
            </xdr:cNvPr>
            <xdr:cNvSpPr>
              <a:spLocks noChangeShapeType="1"/>
            </xdr:cNvSpPr>
          </xdr:nvSpPr>
          <xdr:spPr bwMode="auto">
            <a:xfrm flipV="1">
              <a:off x="216" y="46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2" name="Line 363">
              <a:extLst>
                <a:ext uri="{FF2B5EF4-FFF2-40B4-BE49-F238E27FC236}">
                  <a16:creationId xmlns:a16="http://schemas.microsoft.com/office/drawing/2014/main" id="{00000000-0008-0000-0900-000006010000}"/>
                </a:ext>
              </a:extLst>
            </xdr:cNvPr>
            <xdr:cNvSpPr>
              <a:spLocks noChangeShapeType="1"/>
            </xdr:cNvSpPr>
          </xdr:nvSpPr>
          <xdr:spPr bwMode="auto">
            <a:xfrm flipV="1">
              <a:off x="216" y="48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3" name="Line 364">
              <a:extLst>
                <a:ext uri="{FF2B5EF4-FFF2-40B4-BE49-F238E27FC236}">
                  <a16:creationId xmlns:a16="http://schemas.microsoft.com/office/drawing/2014/main" id="{00000000-0008-0000-0900-000007010000}"/>
                </a:ext>
              </a:extLst>
            </xdr:cNvPr>
            <xdr:cNvSpPr>
              <a:spLocks noChangeShapeType="1"/>
            </xdr:cNvSpPr>
          </xdr:nvSpPr>
          <xdr:spPr bwMode="auto">
            <a:xfrm flipV="1">
              <a:off x="216" y="50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4" name="Line 365">
              <a:extLst>
                <a:ext uri="{FF2B5EF4-FFF2-40B4-BE49-F238E27FC236}">
                  <a16:creationId xmlns:a16="http://schemas.microsoft.com/office/drawing/2014/main" id="{00000000-0008-0000-0900-000008010000}"/>
                </a:ext>
              </a:extLst>
            </xdr:cNvPr>
            <xdr:cNvSpPr>
              <a:spLocks noChangeShapeType="1"/>
            </xdr:cNvSpPr>
          </xdr:nvSpPr>
          <xdr:spPr bwMode="auto">
            <a:xfrm flipV="1">
              <a:off x="216" y="52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5" name="Line 366">
              <a:extLst>
                <a:ext uri="{FF2B5EF4-FFF2-40B4-BE49-F238E27FC236}">
                  <a16:creationId xmlns:a16="http://schemas.microsoft.com/office/drawing/2014/main" id="{00000000-0008-0000-0900-000009010000}"/>
                </a:ext>
              </a:extLst>
            </xdr:cNvPr>
            <xdr:cNvSpPr>
              <a:spLocks noChangeShapeType="1"/>
            </xdr:cNvSpPr>
          </xdr:nvSpPr>
          <xdr:spPr bwMode="auto">
            <a:xfrm flipV="1">
              <a:off x="216" y="53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6" name="Line 367">
              <a:extLst>
                <a:ext uri="{FF2B5EF4-FFF2-40B4-BE49-F238E27FC236}">
                  <a16:creationId xmlns:a16="http://schemas.microsoft.com/office/drawing/2014/main" id="{00000000-0008-0000-0900-00000A010000}"/>
                </a:ext>
              </a:extLst>
            </xdr:cNvPr>
            <xdr:cNvSpPr>
              <a:spLocks noChangeShapeType="1"/>
            </xdr:cNvSpPr>
          </xdr:nvSpPr>
          <xdr:spPr bwMode="auto">
            <a:xfrm flipV="1">
              <a:off x="216" y="55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7" name="Line 368">
              <a:extLst>
                <a:ext uri="{FF2B5EF4-FFF2-40B4-BE49-F238E27FC236}">
                  <a16:creationId xmlns:a16="http://schemas.microsoft.com/office/drawing/2014/main" id="{00000000-0008-0000-0900-00000B010000}"/>
                </a:ext>
              </a:extLst>
            </xdr:cNvPr>
            <xdr:cNvSpPr>
              <a:spLocks noChangeShapeType="1"/>
            </xdr:cNvSpPr>
          </xdr:nvSpPr>
          <xdr:spPr bwMode="auto">
            <a:xfrm flipV="1">
              <a:off x="216" y="57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8" name="Line 369">
              <a:extLst>
                <a:ext uri="{FF2B5EF4-FFF2-40B4-BE49-F238E27FC236}">
                  <a16:creationId xmlns:a16="http://schemas.microsoft.com/office/drawing/2014/main" id="{00000000-0008-0000-0900-00000C010000}"/>
                </a:ext>
              </a:extLst>
            </xdr:cNvPr>
            <xdr:cNvSpPr>
              <a:spLocks noChangeShapeType="1"/>
            </xdr:cNvSpPr>
          </xdr:nvSpPr>
          <xdr:spPr bwMode="auto">
            <a:xfrm flipV="1">
              <a:off x="216" y="58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69" name="Line 370">
              <a:extLst>
                <a:ext uri="{FF2B5EF4-FFF2-40B4-BE49-F238E27FC236}">
                  <a16:creationId xmlns:a16="http://schemas.microsoft.com/office/drawing/2014/main" id="{00000000-0008-0000-0900-00000D010000}"/>
                </a:ext>
              </a:extLst>
            </xdr:cNvPr>
            <xdr:cNvSpPr>
              <a:spLocks noChangeShapeType="1"/>
            </xdr:cNvSpPr>
          </xdr:nvSpPr>
          <xdr:spPr bwMode="auto">
            <a:xfrm flipV="1">
              <a:off x="216" y="60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0" name="Line 371">
              <a:extLst>
                <a:ext uri="{FF2B5EF4-FFF2-40B4-BE49-F238E27FC236}">
                  <a16:creationId xmlns:a16="http://schemas.microsoft.com/office/drawing/2014/main" id="{00000000-0008-0000-0900-00000E010000}"/>
                </a:ext>
              </a:extLst>
            </xdr:cNvPr>
            <xdr:cNvSpPr>
              <a:spLocks noChangeShapeType="1"/>
            </xdr:cNvSpPr>
          </xdr:nvSpPr>
          <xdr:spPr bwMode="auto">
            <a:xfrm flipV="1">
              <a:off x="216" y="622"/>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1" name="Line 372">
              <a:extLst>
                <a:ext uri="{FF2B5EF4-FFF2-40B4-BE49-F238E27FC236}">
                  <a16:creationId xmlns:a16="http://schemas.microsoft.com/office/drawing/2014/main" id="{00000000-0008-0000-0900-00000F010000}"/>
                </a:ext>
              </a:extLst>
            </xdr:cNvPr>
            <xdr:cNvSpPr>
              <a:spLocks noChangeShapeType="1"/>
            </xdr:cNvSpPr>
          </xdr:nvSpPr>
          <xdr:spPr bwMode="auto">
            <a:xfrm flipV="1">
              <a:off x="216" y="639"/>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2" name="Line 373">
              <a:extLst>
                <a:ext uri="{FF2B5EF4-FFF2-40B4-BE49-F238E27FC236}">
                  <a16:creationId xmlns:a16="http://schemas.microsoft.com/office/drawing/2014/main" id="{00000000-0008-0000-0900-000010010000}"/>
                </a:ext>
              </a:extLst>
            </xdr:cNvPr>
            <xdr:cNvSpPr>
              <a:spLocks noChangeShapeType="1"/>
            </xdr:cNvSpPr>
          </xdr:nvSpPr>
          <xdr:spPr bwMode="auto">
            <a:xfrm flipV="1">
              <a:off x="216" y="656"/>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3" name="Line 374">
              <a:extLst>
                <a:ext uri="{FF2B5EF4-FFF2-40B4-BE49-F238E27FC236}">
                  <a16:creationId xmlns:a16="http://schemas.microsoft.com/office/drawing/2014/main" id="{00000000-0008-0000-0900-000011010000}"/>
                </a:ext>
              </a:extLst>
            </xdr:cNvPr>
            <xdr:cNvSpPr>
              <a:spLocks noChangeShapeType="1"/>
            </xdr:cNvSpPr>
          </xdr:nvSpPr>
          <xdr:spPr bwMode="auto">
            <a:xfrm flipV="1">
              <a:off x="216" y="673"/>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4" name="Line 375">
              <a:extLst>
                <a:ext uri="{FF2B5EF4-FFF2-40B4-BE49-F238E27FC236}">
                  <a16:creationId xmlns:a16="http://schemas.microsoft.com/office/drawing/2014/main" id="{00000000-0008-0000-0900-000012010000}"/>
                </a:ext>
              </a:extLst>
            </xdr:cNvPr>
            <xdr:cNvSpPr>
              <a:spLocks noChangeShapeType="1"/>
            </xdr:cNvSpPr>
          </xdr:nvSpPr>
          <xdr:spPr bwMode="auto">
            <a:xfrm flipV="1">
              <a:off x="216" y="690"/>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5" name="Line 376">
              <a:extLst>
                <a:ext uri="{FF2B5EF4-FFF2-40B4-BE49-F238E27FC236}">
                  <a16:creationId xmlns:a16="http://schemas.microsoft.com/office/drawing/2014/main" id="{00000000-0008-0000-0900-000013010000}"/>
                </a:ext>
              </a:extLst>
            </xdr:cNvPr>
            <xdr:cNvSpPr>
              <a:spLocks noChangeShapeType="1"/>
            </xdr:cNvSpPr>
          </xdr:nvSpPr>
          <xdr:spPr bwMode="auto">
            <a:xfrm flipV="1">
              <a:off x="216" y="707"/>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6" name="Line 377">
              <a:extLst>
                <a:ext uri="{FF2B5EF4-FFF2-40B4-BE49-F238E27FC236}">
                  <a16:creationId xmlns:a16="http://schemas.microsoft.com/office/drawing/2014/main" id="{00000000-0008-0000-0900-000014010000}"/>
                </a:ext>
              </a:extLst>
            </xdr:cNvPr>
            <xdr:cNvSpPr>
              <a:spLocks noChangeShapeType="1"/>
            </xdr:cNvSpPr>
          </xdr:nvSpPr>
          <xdr:spPr bwMode="auto">
            <a:xfrm flipV="1">
              <a:off x="216" y="724"/>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7" name="Line 378">
              <a:extLst>
                <a:ext uri="{FF2B5EF4-FFF2-40B4-BE49-F238E27FC236}">
                  <a16:creationId xmlns:a16="http://schemas.microsoft.com/office/drawing/2014/main" id="{00000000-0008-0000-0900-000015010000}"/>
                </a:ext>
              </a:extLst>
            </xdr:cNvPr>
            <xdr:cNvSpPr>
              <a:spLocks noChangeShapeType="1"/>
            </xdr:cNvSpPr>
          </xdr:nvSpPr>
          <xdr:spPr bwMode="auto">
            <a:xfrm flipV="1">
              <a:off x="216" y="741"/>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8" name="Line 379">
              <a:extLst>
                <a:ext uri="{FF2B5EF4-FFF2-40B4-BE49-F238E27FC236}">
                  <a16:creationId xmlns:a16="http://schemas.microsoft.com/office/drawing/2014/main" id="{00000000-0008-0000-0900-000016010000}"/>
                </a:ext>
              </a:extLst>
            </xdr:cNvPr>
            <xdr:cNvSpPr>
              <a:spLocks noChangeShapeType="1"/>
            </xdr:cNvSpPr>
          </xdr:nvSpPr>
          <xdr:spPr bwMode="auto">
            <a:xfrm flipV="1">
              <a:off x="216" y="758"/>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sp macro="" textlink="">
          <xdr:nvSpPr>
            <xdr:cNvPr id="279" name="Line 380">
              <a:extLst>
                <a:ext uri="{FF2B5EF4-FFF2-40B4-BE49-F238E27FC236}">
                  <a16:creationId xmlns:a16="http://schemas.microsoft.com/office/drawing/2014/main" id="{00000000-0008-0000-0900-000017010000}"/>
                </a:ext>
              </a:extLst>
            </xdr:cNvPr>
            <xdr:cNvSpPr>
              <a:spLocks noChangeShapeType="1"/>
            </xdr:cNvSpPr>
          </xdr:nvSpPr>
          <xdr:spPr bwMode="auto">
            <a:xfrm flipV="1">
              <a:off x="216" y="775"/>
              <a:ext cx="72" cy="323"/>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grpSp>
      <xdr:sp macro="" textlink="">
        <xdr:nvSpPr>
          <xdr:cNvPr id="224" name="Line 381">
            <a:extLst>
              <a:ext uri="{FF2B5EF4-FFF2-40B4-BE49-F238E27FC236}">
                <a16:creationId xmlns:a16="http://schemas.microsoft.com/office/drawing/2014/main" id="{00000000-0008-0000-0900-0000E0000000}"/>
              </a:ext>
            </a:extLst>
          </xdr:cNvPr>
          <xdr:cNvSpPr>
            <a:spLocks noChangeShapeType="1"/>
          </xdr:cNvSpPr>
        </xdr:nvSpPr>
        <xdr:spPr bwMode="auto">
          <a:xfrm>
            <a:off x="216" y="48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5" name="Line 382">
            <a:extLst>
              <a:ext uri="{FF2B5EF4-FFF2-40B4-BE49-F238E27FC236}">
                <a16:creationId xmlns:a16="http://schemas.microsoft.com/office/drawing/2014/main" id="{00000000-0008-0000-0900-0000E1000000}"/>
              </a:ext>
            </a:extLst>
          </xdr:cNvPr>
          <xdr:cNvSpPr>
            <a:spLocks noChangeShapeType="1"/>
          </xdr:cNvSpPr>
        </xdr:nvSpPr>
        <xdr:spPr bwMode="auto">
          <a:xfrm>
            <a:off x="216" y="503"/>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6" name="Line 383">
            <a:extLst>
              <a:ext uri="{FF2B5EF4-FFF2-40B4-BE49-F238E27FC236}">
                <a16:creationId xmlns:a16="http://schemas.microsoft.com/office/drawing/2014/main" id="{00000000-0008-0000-0900-0000E2000000}"/>
              </a:ext>
            </a:extLst>
          </xdr:cNvPr>
          <xdr:cNvSpPr>
            <a:spLocks noChangeShapeType="1"/>
          </xdr:cNvSpPr>
        </xdr:nvSpPr>
        <xdr:spPr bwMode="auto">
          <a:xfrm>
            <a:off x="216" y="519"/>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7" name="Line 384">
            <a:extLst>
              <a:ext uri="{FF2B5EF4-FFF2-40B4-BE49-F238E27FC236}">
                <a16:creationId xmlns:a16="http://schemas.microsoft.com/office/drawing/2014/main" id="{00000000-0008-0000-0900-0000E3000000}"/>
              </a:ext>
            </a:extLst>
          </xdr:cNvPr>
          <xdr:cNvSpPr>
            <a:spLocks noChangeShapeType="1"/>
          </xdr:cNvSpPr>
        </xdr:nvSpPr>
        <xdr:spPr bwMode="auto">
          <a:xfrm>
            <a:off x="216" y="53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8" name="Line 385">
            <a:extLst>
              <a:ext uri="{FF2B5EF4-FFF2-40B4-BE49-F238E27FC236}">
                <a16:creationId xmlns:a16="http://schemas.microsoft.com/office/drawing/2014/main" id="{00000000-0008-0000-0900-0000E4000000}"/>
              </a:ext>
            </a:extLst>
          </xdr:cNvPr>
          <xdr:cNvSpPr>
            <a:spLocks noChangeShapeType="1"/>
          </xdr:cNvSpPr>
        </xdr:nvSpPr>
        <xdr:spPr bwMode="auto">
          <a:xfrm>
            <a:off x="216" y="55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29" name="Line 386">
            <a:extLst>
              <a:ext uri="{FF2B5EF4-FFF2-40B4-BE49-F238E27FC236}">
                <a16:creationId xmlns:a16="http://schemas.microsoft.com/office/drawing/2014/main" id="{00000000-0008-0000-0900-0000E5000000}"/>
              </a:ext>
            </a:extLst>
          </xdr:cNvPr>
          <xdr:cNvSpPr>
            <a:spLocks noChangeShapeType="1"/>
          </xdr:cNvSpPr>
        </xdr:nvSpPr>
        <xdr:spPr bwMode="auto">
          <a:xfrm>
            <a:off x="216" y="57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0" name="Line 387">
            <a:extLst>
              <a:ext uri="{FF2B5EF4-FFF2-40B4-BE49-F238E27FC236}">
                <a16:creationId xmlns:a16="http://schemas.microsoft.com/office/drawing/2014/main" id="{00000000-0008-0000-0900-0000E6000000}"/>
              </a:ext>
            </a:extLst>
          </xdr:cNvPr>
          <xdr:cNvSpPr>
            <a:spLocks noChangeShapeType="1"/>
          </xdr:cNvSpPr>
        </xdr:nvSpPr>
        <xdr:spPr bwMode="auto">
          <a:xfrm>
            <a:off x="216" y="589"/>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1" name="Line 388">
            <a:extLst>
              <a:ext uri="{FF2B5EF4-FFF2-40B4-BE49-F238E27FC236}">
                <a16:creationId xmlns:a16="http://schemas.microsoft.com/office/drawing/2014/main" id="{00000000-0008-0000-0900-0000E7000000}"/>
              </a:ext>
            </a:extLst>
          </xdr:cNvPr>
          <xdr:cNvSpPr>
            <a:spLocks noChangeShapeType="1"/>
          </xdr:cNvSpPr>
        </xdr:nvSpPr>
        <xdr:spPr bwMode="auto">
          <a:xfrm>
            <a:off x="216" y="60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2" name="Line 389">
            <a:extLst>
              <a:ext uri="{FF2B5EF4-FFF2-40B4-BE49-F238E27FC236}">
                <a16:creationId xmlns:a16="http://schemas.microsoft.com/office/drawing/2014/main" id="{00000000-0008-0000-0900-0000E8000000}"/>
              </a:ext>
            </a:extLst>
          </xdr:cNvPr>
          <xdr:cNvSpPr>
            <a:spLocks noChangeShapeType="1"/>
          </xdr:cNvSpPr>
        </xdr:nvSpPr>
        <xdr:spPr bwMode="auto">
          <a:xfrm>
            <a:off x="216" y="623"/>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3" name="Line 390">
            <a:extLst>
              <a:ext uri="{FF2B5EF4-FFF2-40B4-BE49-F238E27FC236}">
                <a16:creationId xmlns:a16="http://schemas.microsoft.com/office/drawing/2014/main" id="{00000000-0008-0000-0900-0000E9000000}"/>
              </a:ext>
            </a:extLst>
          </xdr:cNvPr>
          <xdr:cNvSpPr>
            <a:spLocks noChangeShapeType="1"/>
          </xdr:cNvSpPr>
        </xdr:nvSpPr>
        <xdr:spPr bwMode="auto">
          <a:xfrm>
            <a:off x="216" y="64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4" name="Line 391">
            <a:extLst>
              <a:ext uri="{FF2B5EF4-FFF2-40B4-BE49-F238E27FC236}">
                <a16:creationId xmlns:a16="http://schemas.microsoft.com/office/drawing/2014/main" id="{00000000-0008-0000-0900-0000EA000000}"/>
              </a:ext>
            </a:extLst>
          </xdr:cNvPr>
          <xdr:cNvSpPr>
            <a:spLocks noChangeShapeType="1"/>
          </xdr:cNvSpPr>
        </xdr:nvSpPr>
        <xdr:spPr bwMode="auto">
          <a:xfrm>
            <a:off x="216" y="657"/>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5" name="Line 392">
            <a:extLst>
              <a:ext uri="{FF2B5EF4-FFF2-40B4-BE49-F238E27FC236}">
                <a16:creationId xmlns:a16="http://schemas.microsoft.com/office/drawing/2014/main" id="{00000000-0008-0000-0900-0000EB000000}"/>
              </a:ext>
            </a:extLst>
          </xdr:cNvPr>
          <xdr:cNvSpPr>
            <a:spLocks noChangeShapeType="1"/>
          </xdr:cNvSpPr>
        </xdr:nvSpPr>
        <xdr:spPr bwMode="auto">
          <a:xfrm>
            <a:off x="216" y="674"/>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6" name="Line 393">
            <a:extLst>
              <a:ext uri="{FF2B5EF4-FFF2-40B4-BE49-F238E27FC236}">
                <a16:creationId xmlns:a16="http://schemas.microsoft.com/office/drawing/2014/main" id="{00000000-0008-0000-0900-0000EC000000}"/>
              </a:ext>
            </a:extLst>
          </xdr:cNvPr>
          <xdr:cNvSpPr>
            <a:spLocks noChangeShapeType="1"/>
          </xdr:cNvSpPr>
        </xdr:nvSpPr>
        <xdr:spPr bwMode="auto">
          <a:xfrm>
            <a:off x="216" y="691"/>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7" name="Line 394">
            <a:extLst>
              <a:ext uri="{FF2B5EF4-FFF2-40B4-BE49-F238E27FC236}">
                <a16:creationId xmlns:a16="http://schemas.microsoft.com/office/drawing/2014/main" id="{00000000-0008-0000-0900-0000ED000000}"/>
              </a:ext>
            </a:extLst>
          </xdr:cNvPr>
          <xdr:cNvSpPr>
            <a:spLocks noChangeShapeType="1"/>
          </xdr:cNvSpPr>
        </xdr:nvSpPr>
        <xdr:spPr bwMode="auto">
          <a:xfrm>
            <a:off x="216" y="70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8" name="Line 395">
            <a:extLst>
              <a:ext uri="{FF2B5EF4-FFF2-40B4-BE49-F238E27FC236}">
                <a16:creationId xmlns:a16="http://schemas.microsoft.com/office/drawing/2014/main" id="{00000000-0008-0000-0900-0000EE000000}"/>
              </a:ext>
            </a:extLst>
          </xdr:cNvPr>
          <xdr:cNvSpPr>
            <a:spLocks noChangeShapeType="1"/>
          </xdr:cNvSpPr>
        </xdr:nvSpPr>
        <xdr:spPr bwMode="auto">
          <a:xfrm>
            <a:off x="216" y="725"/>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39" name="Line 396">
            <a:extLst>
              <a:ext uri="{FF2B5EF4-FFF2-40B4-BE49-F238E27FC236}">
                <a16:creationId xmlns:a16="http://schemas.microsoft.com/office/drawing/2014/main" id="{00000000-0008-0000-0900-0000EF000000}"/>
              </a:ext>
            </a:extLst>
          </xdr:cNvPr>
          <xdr:cNvSpPr>
            <a:spLocks noChangeShapeType="1"/>
          </xdr:cNvSpPr>
        </xdr:nvSpPr>
        <xdr:spPr bwMode="auto">
          <a:xfrm>
            <a:off x="216" y="742"/>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40" name="Line 397">
            <a:extLst>
              <a:ext uri="{FF2B5EF4-FFF2-40B4-BE49-F238E27FC236}">
                <a16:creationId xmlns:a16="http://schemas.microsoft.com/office/drawing/2014/main" id="{00000000-0008-0000-0900-0000F0000000}"/>
              </a:ext>
            </a:extLst>
          </xdr:cNvPr>
          <xdr:cNvSpPr>
            <a:spLocks noChangeShapeType="1"/>
          </xdr:cNvSpPr>
        </xdr:nvSpPr>
        <xdr:spPr bwMode="auto">
          <a:xfrm>
            <a:off x="216" y="760"/>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41" name="Line 398">
            <a:extLst>
              <a:ext uri="{FF2B5EF4-FFF2-40B4-BE49-F238E27FC236}">
                <a16:creationId xmlns:a16="http://schemas.microsoft.com/office/drawing/2014/main" id="{00000000-0008-0000-0900-0000F1000000}"/>
              </a:ext>
            </a:extLst>
          </xdr:cNvPr>
          <xdr:cNvSpPr>
            <a:spLocks noChangeShapeType="1"/>
          </xdr:cNvSpPr>
        </xdr:nvSpPr>
        <xdr:spPr bwMode="auto">
          <a:xfrm>
            <a:off x="216" y="778"/>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sp macro="" textlink="">
        <xdr:nvSpPr>
          <xdr:cNvPr id="242" name="Line 399">
            <a:extLst>
              <a:ext uri="{FF2B5EF4-FFF2-40B4-BE49-F238E27FC236}">
                <a16:creationId xmlns:a16="http://schemas.microsoft.com/office/drawing/2014/main" id="{00000000-0008-0000-0900-0000F2000000}"/>
              </a:ext>
            </a:extLst>
          </xdr:cNvPr>
          <xdr:cNvSpPr>
            <a:spLocks noChangeShapeType="1"/>
          </xdr:cNvSpPr>
        </xdr:nvSpPr>
        <xdr:spPr bwMode="auto">
          <a:xfrm>
            <a:off x="216" y="796"/>
            <a:ext cx="72" cy="3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11</xdr:col>
      <xdr:colOff>200025</xdr:colOff>
      <xdr:row>50</xdr:row>
      <xdr:rowOff>0</xdr:rowOff>
    </xdr:from>
    <xdr:to>
      <xdr:col>11</xdr:col>
      <xdr:colOff>419100</xdr:colOff>
      <xdr:row>89</xdr:row>
      <xdr:rowOff>0</xdr:rowOff>
    </xdr:to>
    <xdr:sp macro="" textlink="">
      <xdr:nvSpPr>
        <xdr:cNvPr id="280" name="Text Box 400">
          <a:extLst>
            <a:ext uri="{FF2B5EF4-FFF2-40B4-BE49-F238E27FC236}">
              <a16:creationId xmlns:a16="http://schemas.microsoft.com/office/drawing/2014/main" id="{00000000-0008-0000-0900-000018010000}"/>
            </a:ext>
          </a:extLst>
        </xdr:cNvPr>
        <xdr:cNvSpPr txBox="1">
          <a:spLocks noChangeArrowheads="1"/>
        </xdr:cNvSpPr>
      </xdr:nvSpPr>
      <xdr:spPr bwMode="auto">
        <a:xfrm>
          <a:off x="11525250" y="7239000"/>
          <a:ext cx="219075" cy="5505450"/>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1" i="0" u="none" strike="noStrike" baseline="0">
              <a:solidFill>
                <a:srgbClr val="000000"/>
              </a:solidFill>
              <a:latin typeface="ＭＳ ゴシック"/>
              <a:ea typeface="ＭＳ ゴシック"/>
            </a:rPr>
            <a:t>逆行列係数</a:t>
          </a:r>
        </a:p>
      </xdr:txBody>
    </xdr:sp>
    <xdr:clientData/>
  </xdr:twoCellAnchor>
  <xdr:twoCellAnchor>
    <xdr:from>
      <xdr:col>8</xdr:col>
      <xdr:colOff>504825</xdr:colOff>
      <xdr:row>144</xdr:row>
      <xdr:rowOff>28575</xdr:rowOff>
    </xdr:from>
    <xdr:to>
      <xdr:col>8</xdr:col>
      <xdr:colOff>800100</xdr:colOff>
      <xdr:row>171</xdr:row>
      <xdr:rowOff>9525</xdr:rowOff>
    </xdr:to>
    <xdr:sp macro="" textlink="">
      <xdr:nvSpPr>
        <xdr:cNvPr id="281" name="Text Box 401">
          <a:extLst>
            <a:ext uri="{FF2B5EF4-FFF2-40B4-BE49-F238E27FC236}">
              <a16:creationId xmlns:a16="http://schemas.microsoft.com/office/drawing/2014/main" id="{00000000-0008-0000-0900-000019010000}"/>
            </a:ext>
          </a:extLst>
        </xdr:cNvPr>
        <xdr:cNvSpPr txBox="1">
          <a:spLocks noChangeArrowheads="1"/>
        </xdr:cNvSpPr>
      </xdr:nvSpPr>
      <xdr:spPr bwMode="auto">
        <a:xfrm>
          <a:off x="7620000" y="21040725"/>
          <a:ext cx="295275" cy="4467225"/>
        </a:xfrm>
        <a:prstGeom prst="rect">
          <a:avLst/>
        </a:prstGeom>
        <a:solidFill>
          <a:srgbClr xmlns:mc="http://schemas.openxmlformats.org/markup-compatibility/2006" xmlns:a14="http://schemas.microsoft.com/office/drawing/2010/main" val="CCFFFF" mc:Ignorable="a14" a14:legacySpreadsheetColorIndex="4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1" i="0" u="none" strike="noStrike" baseline="0">
              <a:solidFill>
                <a:srgbClr val="000000"/>
              </a:solidFill>
              <a:latin typeface="ＭＳ ゴシック"/>
              <a:ea typeface="ＭＳ ゴシック"/>
            </a:rPr>
            <a:t>自給率</a:t>
          </a:r>
        </a:p>
      </xdr:txBody>
    </xdr:sp>
    <xdr:clientData/>
  </xdr:twoCellAnchor>
  <xdr:twoCellAnchor>
    <xdr:from>
      <xdr:col>11</xdr:col>
      <xdr:colOff>66675</xdr:colOff>
      <xdr:row>149</xdr:row>
      <xdr:rowOff>104775</xdr:rowOff>
    </xdr:from>
    <xdr:to>
      <xdr:col>11</xdr:col>
      <xdr:colOff>628650</xdr:colOff>
      <xdr:row>187</xdr:row>
      <xdr:rowOff>114300</xdr:rowOff>
    </xdr:to>
    <xdr:grpSp>
      <xdr:nvGrpSpPr>
        <xdr:cNvPr id="282" name="Group 402">
          <a:extLst>
            <a:ext uri="{FF2B5EF4-FFF2-40B4-BE49-F238E27FC236}">
              <a16:creationId xmlns:a16="http://schemas.microsoft.com/office/drawing/2014/main" id="{00000000-0008-0000-0900-00001A010000}"/>
            </a:ext>
          </a:extLst>
        </xdr:cNvPr>
        <xdr:cNvGrpSpPr>
          <a:grpSpLocks/>
        </xdr:cNvGrpSpPr>
      </xdr:nvGrpSpPr>
      <xdr:grpSpPr bwMode="auto">
        <a:xfrm>
          <a:off x="11395075" y="23498175"/>
          <a:ext cx="561975" cy="6181725"/>
          <a:chOff x="1073" y="766"/>
          <a:chExt cx="59" cy="615"/>
        </a:xfrm>
      </xdr:grpSpPr>
      <xdr:sp macro="" textlink="">
        <xdr:nvSpPr>
          <xdr:cNvPr id="283" name="Line 403">
            <a:extLst>
              <a:ext uri="{FF2B5EF4-FFF2-40B4-BE49-F238E27FC236}">
                <a16:creationId xmlns:a16="http://schemas.microsoft.com/office/drawing/2014/main" id="{00000000-0008-0000-0900-00001B010000}"/>
              </a:ext>
            </a:extLst>
          </xdr:cNvPr>
          <xdr:cNvSpPr>
            <a:spLocks noChangeShapeType="1"/>
          </xdr:cNvSpPr>
        </xdr:nvSpPr>
        <xdr:spPr bwMode="auto">
          <a:xfrm>
            <a:off x="1074" y="766"/>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4" name="Line 404">
            <a:extLst>
              <a:ext uri="{FF2B5EF4-FFF2-40B4-BE49-F238E27FC236}">
                <a16:creationId xmlns:a16="http://schemas.microsoft.com/office/drawing/2014/main" id="{00000000-0008-0000-0900-00001C010000}"/>
              </a:ext>
            </a:extLst>
          </xdr:cNvPr>
          <xdr:cNvSpPr>
            <a:spLocks noChangeShapeType="1"/>
          </xdr:cNvSpPr>
        </xdr:nvSpPr>
        <xdr:spPr bwMode="auto">
          <a:xfrm>
            <a:off x="1073" y="78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5" name="Line 405">
            <a:extLst>
              <a:ext uri="{FF2B5EF4-FFF2-40B4-BE49-F238E27FC236}">
                <a16:creationId xmlns:a16="http://schemas.microsoft.com/office/drawing/2014/main" id="{00000000-0008-0000-0900-00001D010000}"/>
              </a:ext>
            </a:extLst>
          </xdr:cNvPr>
          <xdr:cNvSpPr>
            <a:spLocks noChangeShapeType="1"/>
          </xdr:cNvSpPr>
        </xdr:nvSpPr>
        <xdr:spPr bwMode="auto">
          <a:xfrm>
            <a:off x="1073" y="800"/>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6" name="Line 406">
            <a:extLst>
              <a:ext uri="{FF2B5EF4-FFF2-40B4-BE49-F238E27FC236}">
                <a16:creationId xmlns:a16="http://schemas.microsoft.com/office/drawing/2014/main" id="{00000000-0008-0000-0900-00001E010000}"/>
              </a:ext>
            </a:extLst>
          </xdr:cNvPr>
          <xdr:cNvSpPr>
            <a:spLocks noChangeShapeType="1"/>
          </xdr:cNvSpPr>
        </xdr:nvSpPr>
        <xdr:spPr bwMode="auto">
          <a:xfrm>
            <a:off x="1073" y="81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7" name="Line 407">
            <a:extLst>
              <a:ext uri="{FF2B5EF4-FFF2-40B4-BE49-F238E27FC236}">
                <a16:creationId xmlns:a16="http://schemas.microsoft.com/office/drawing/2014/main" id="{00000000-0008-0000-0900-00001F010000}"/>
              </a:ext>
            </a:extLst>
          </xdr:cNvPr>
          <xdr:cNvSpPr>
            <a:spLocks noChangeShapeType="1"/>
          </xdr:cNvSpPr>
        </xdr:nvSpPr>
        <xdr:spPr bwMode="auto">
          <a:xfrm>
            <a:off x="1073" y="834"/>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8" name="Line 408">
            <a:extLst>
              <a:ext uri="{FF2B5EF4-FFF2-40B4-BE49-F238E27FC236}">
                <a16:creationId xmlns:a16="http://schemas.microsoft.com/office/drawing/2014/main" id="{00000000-0008-0000-0900-000020010000}"/>
              </a:ext>
            </a:extLst>
          </xdr:cNvPr>
          <xdr:cNvSpPr>
            <a:spLocks noChangeShapeType="1"/>
          </xdr:cNvSpPr>
        </xdr:nvSpPr>
        <xdr:spPr bwMode="auto">
          <a:xfrm>
            <a:off x="1073" y="85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89" name="Line 409">
            <a:extLst>
              <a:ext uri="{FF2B5EF4-FFF2-40B4-BE49-F238E27FC236}">
                <a16:creationId xmlns:a16="http://schemas.microsoft.com/office/drawing/2014/main" id="{00000000-0008-0000-0900-000021010000}"/>
              </a:ext>
            </a:extLst>
          </xdr:cNvPr>
          <xdr:cNvSpPr>
            <a:spLocks noChangeShapeType="1"/>
          </xdr:cNvSpPr>
        </xdr:nvSpPr>
        <xdr:spPr bwMode="auto">
          <a:xfrm>
            <a:off x="1073" y="868"/>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0" name="Line 410">
            <a:extLst>
              <a:ext uri="{FF2B5EF4-FFF2-40B4-BE49-F238E27FC236}">
                <a16:creationId xmlns:a16="http://schemas.microsoft.com/office/drawing/2014/main" id="{00000000-0008-0000-0900-000022010000}"/>
              </a:ext>
            </a:extLst>
          </xdr:cNvPr>
          <xdr:cNvSpPr>
            <a:spLocks noChangeShapeType="1"/>
          </xdr:cNvSpPr>
        </xdr:nvSpPr>
        <xdr:spPr bwMode="auto">
          <a:xfrm>
            <a:off x="1073" y="88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1" name="Line 411">
            <a:extLst>
              <a:ext uri="{FF2B5EF4-FFF2-40B4-BE49-F238E27FC236}">
                <a16:creationId xmlns:a16="http://schemas.microsoft.com/office/drawing/2014/main" id="{00000000-0008-0000-0900-000023010000}"/>
              </a:ext>
            </a:extLst>
          </xdr:cNvPr>
          <xdr:cNvSpPr>
            <a:spLocks noChangeShapeType="1"/>
          </xdr:cNvSpPr>
        </xdr:nvSpPr>
        <xdr:spPr bwMode="auto">
          <a:xfrm>
            <a:off x="1073" y="902"/>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2" name="Line 412">
            <a:extLst>
              <a:ext uri="{FF2B5EF4-FFF2-40B4-BE49-F238E27FC236}">
                <a16:creationId xmlns:a16="http://schemas.microsoft.com/office/drawing/2014/main" id="{00000000-0008-0000-0900-000024010000}"/>
              </a:ext>
            </a:extLst>
          </xdr:cNvPr>
          <xdr:cNvSpPr>
            <a:spLocks noChangeShapeType="1"/>
          </xdr:cNvSpPr>
        </xdr:nvSpPr>
        <xdr:spPr bwMode="auto">
          <a:xfrm>
            <a:off x="1073" y="91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3" name="Line 413">
            <a:extLst>
              <a:ext uri="{FF2B5EF4-FFF2-40B4-BE49-F238E27FC236}">
                <a16:creationId xmlns:a16="http://schemas.microsoft.com/office/drawing/2014/main" id="{00000000-0008-0000-0900-000025010000}"/>
              </a:ext>
            </a:extLst>
          </xdr:cNvPr>
          <xdr:cNvSpPr>
            <a:spLocks noChangeShapeType="1"/>
          </xdr:cNvSpPr>
        </xdr:nvSpPr>
        <xdr:spPr bwMode="auto">
          <a:xfrm>
            <a:off x="1073" y="936"/>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4" name="Line 414">
            <a:extLst>
              <a:ext uri="{FF2B5EF4-FFF2-40B4-BE49-F238E27FC236}">
                <a16:creationId xmlns:a16="http://schemas.microsoft.com/office/drawing/2014/main" id="{00000000-0008-0000-0900-000026010000}"/>
              </a:ext>
            </a:extLst>
          </xdr:cNvPr>
          <xdr:cNvSpPr>
            <a:spLocks noChangeShapeType="1"/>
          </xdr:cNvSpPr>
        </xdr:nvSpPr>
        <xdr:spPr bwMode="auto">
          <a:xfrm>
            <a:off x="1073" y="95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5" name="Line 415">
            <a:extLst>
              <a:ext uri="{FF2B5EF4-FFF2-40B4-BE49-F238E27FC236}">
                <a16:creationId xmlns:a16="http://schemas.microsoft.com/office/drawing/2014/main" id="{00000000-0008-0000-0900-000027010000}"/>
              </a:ext>
            </a:extLst>
          </xdr:cNvPr>
          <xdr:cNvSpPr>
            <a:spLocks noChangeShapeType="1"/>
          </xdr:cNvSpPr>
        </xdr:nvSpPr>
        <xdr:spPr bwMode="auto">
          <a:xfrm>
            <a:off x="1073" y="970"/>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6" name="Line 416">
            <a:extLst>
              <a:ext uri="{FF2B5EF4-FFF2-40B4-BE49-F238E27FC236}">
                <a16:creationId xmlns:a16="http://schemas.microsoft.com/office/drawing/2014/main" id="{00000000-0008-0000-0900-000028010000}"/>
              </a:ext>
            </a:extLst>
          </xdr:cNvPr>
          <xdr:cNvSpPr>
            <a:spLocks noChangeShapeType="1"/>
          </xdr:cNvSpPr>
        </xdr:nvSpPr>
        <xdr:spPr bwMode="auto">
          <a:xfrm>
            <a:off x="1073" y="98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7" name="Line 417">
            <a:extLst>
              <a:ext uri="{FF2B5EF4-FFF2-40B4-BE49-F238E27FC236}">
                <a16:creationId xmlns:a16="http://schemas.microsoft.com/office/drawing/2014/main" id="{00000000-0008-0000-0900-000029010000}"/>
              </a:ext>
            </a:extLst>
          </xdr:cNvPr>
          <xdr:cNvSpPr>
            <a:spLocks noChangeShapeType="1"/>
          </xdr:cNvSpPr>
        </xdr:nvSpPr>
        <xdr:spPr bwMode="auto">
          <a:xfrm>
            <a:off x="1073" y="1004"/>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8" name="Line 418">
            <a:extLst>
              <a:ext uri="{FF2B5EF4-FFF2-40B4-BE49-F238E27FC236}">
                <a16:creationId xmlns:a16="http://schemas.microsoft.com/office/drawing/2014/main" id="{00000000-0008-0000-0900-00002A010000}"/>
              </a:ext>
            </a:extLst>
          </xdr:cNvPr>
          <xdr:cNvSpPr>
            <a:spLocks noChangeShapeType="1"/>
          </xdr:cNvSpPr>
        </xdr:nvSpPr>
        <xdr:spPr bwMode="auto">
          <a:xfrm>
            <a:off x="1073" y="102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299" name="Line 419">
            <a:extLst>
              <a:ext uri="{FF2B5EF4-FFF2-40B4-BE49-F238E27FC236}">
                <a16:creationId xmlns:a16="http://schemas.microsoft.com/office/drawing/2014/main" id="{00000000-0008-0000-0900-00002B010000}"/>
              </a:ext>
            </a:extLst>
          </xdr:cNvPr>
          <xdr:cNvSpPr>
            <a:spLocks noChangeShapeType="1"/>
          </xdr:cNvSpPr>
        </xdr:nvSpPr>
        <xdr:spPr bwMode="auto">
          <a:xfrm>
            <a:off x="1073" y="103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0" name="Line 420">
            <a:extLst>
              <a:ext uri="{FF2B5EF4-FFF2-40B4-BE49-F238E27FC236}">
                <a16:creationId xmlns:a16="http://schemas.microsoft.com/office/drawing/2014/main" id="{00000000-0008-0000-0900-00002C010000}"/>
              </a:ext>
            </a:extLst>
          </xdr:cNvPr>
          <xdr:cNvSpPr>
            <a:spLocks noChangeShapeType="1"/>
          </xdr:cNvSpPr>
        </xdr:nvSpPr>
        <xdr:spPr bwMode="auto">
          <a:xfrm>
            <a:off x="1073" y="105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1" name="Line 421">
            <a:extLst>
              <a:ext uri="{FF2B5EF4-FFF2-40B4-BE49-F238E27FC236}">
                <a16:creationId xmlns:a16="http://schemas.microsoft.com/office/drawing/2014/main" id="{00000000-0008-0000-0900-00002D010000}"/>
              </a:ext>
            </a:extLst>
          </xdr:cNvPr>
          <xdr:cNvSpPr>
            <a:spLocks noChangeShapeType="1"/>
          </xdr:cNvSpPr>
        </xdr:nvSpPr>
        <xdr:spPr bwMode="auto">
          <a:xfrm>
            <a:off x="1073" y="107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2" name="Line 422">
            <a:extLst>
              <a:ext uri="{FF2B5EF4-FFF2-40B4-BE49-F238E27FC236}">
                <a16:creationId xmlns:a16="http://schemas.microsoft.com/office/drawing/2014/main" id="{00000000-0008-0000-0900-00002E010000}"/>
              </a:ext>
            </a:extLst>
          </xdr:cNvPr>
          <xdr:cNvSpPr>
            <a:spLocks noChangeShapeType="1"/>
          </xdr:cNvSpPr>
        </xdr:nvSpPr>
        <xdr:spPr bwMode="auto">
          <a:xfrm>
            <a:off x="1073" y="109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3" name="Line 423">
            <a:extLst>
              <a:ext uri="{FF2B5EF4-FFF2-40B4-BE49-F238E27FC236}">
                <a16:creationId xmlns:a16="http://schemas.microsoft.com/office/drawing/2014/main" id="{00000000-0008-0000-0900-00002F010000}"/>
              </a:ext>
            </a:extLst>
          </xdr:cNvPr>
          <xdr:cNvSpPr>
            <a:spLocks noChangeShapeType="1"/>
          </xdr:cNvSpPr>
        </xdr:nvSpPr>
        <xdr:spPr bwMode="auto">
          <a:xfrm>
            <a:off x="1073" y="111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4" name="Line 424">
            <a:extLst>
              <a:ext uri="{FF2B5EF4-FFF2-40B4-BE49-F238E27FC236}">
                <a16:creationId xmlns:a16="http://schemas.microsoft.com/office/drawing/2014/main" id="{00000000-0008-0000-0900-000030010000}"/>
              </a:ext>
            </a:extLst>
          </xdr:cNvPr>
          <xdr:cNvSpPr>
            <a:spLocks noChangeShapeType="1"/>
          </xdr:cNvSpPr>
        </xdr:nvSpPr>
        <xdr:spPr bwMode="auto">
          <a:xfrm>
            <a:off x="1073" y="112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5" name="Line 425">
            <a:extLst>
              <a:ext uri="{FF2B5EF4-FFF2-40B4-BE49-F238E27FC236}">
                <a16:creationId xmlns:a16="http://schemas.microsoft.com/office/drawing/2014/main" id="{00000000-0008-0000-0900-000031010000}"/>
              </a:ext>
            </a:extLst>
          </xdr:cNvPr>
          <xdr:cNvSpPr>
            <a:spLocks noChangeShapeType="1"/>
          </xdr:cNvSpPr>
        </xdr:nvSpPr>
        <xdr:spPr bwMode="auto">
          <a:xfrm>
            <a:off x="1073" y="114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6" name="Line 426">
            <a:extLst>
              <a:ext uri="{FF2B5EF4-FFF2-40B4-BE49-F238E27FC236}">
                <a16:creationId xmlns:a16="http://schemas.microsoft.com/office/drawing/2014/main" id="{00000000-0008-0000-0900-000032010000}"/>
              </a:ext>
            </a:extLst>
          </xdr:cNvPr>
          <xdr:cNvSpPr>
            <a:spLocks noChangeShapeType="1"/>
          </xdr:cNvSpPr>
        </xdr:nvSpPr>
        <xdr:spPr bwMode="auto">
          <a:xfrm>
            <a:off x="1073" y="116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7" name="Line 427">
            <a:extLst>
              <a:ext uri="{FF2B5EF4-FFF2-40B4-BE49-F238E27FC236}">
                <a16:creationId xmlns:a16="http://schemas.microsoft.com/office/drawing/2014/main" id="{00000000-0008-0000-0900-000033010000}"/>
              </a:ext>
            </a:extLst>
          </xdr:cNvPr>
          <xdr:cNvSpPr>
            <a:spLocks noChangeShapeType="1"/>
          </xdr:cNvSpPr>
        </xdr:nvSpPr>
        <xdr:spPr bwMode="auto">
          <a:xfrm>
            <a:off x="1073" y="118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8" name="Line 428">
            <a:extLst>
              <a:ext uri="{FF2B5EF4-FFF2-40B4-BE49-F238E27FC236}">
                <a16:creationId xmlns:a16="http://schemas.microsoft.com/office/drawing/2014/main" id="{00000000-0008-0000-0900-000034010000}"/>
              </a:ext>
            </a:extLst>
          </xdr:cNvPr>
          <xdr:cNvSpPr>
            <a:spLocks noChangeShapeType="1"/>
          </xdr:cNvSpPr>
        </xdr:nvSpPr>
        <xdr:spPr bwMode="auto">
          <a:xfrm>
            <a:off x="1073" y="120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09" name="Line 429">
            <a:extLst>
              <a:ext uri="{FF2B5EF4-FFF2-40B4-BE49-F238E27FC236}">
                <a16:creationId xmlns:a16="http://schemas.microsoft.com/office/drawing/2014/main" id="{00000000-0008-0000-0900-000035010000}"/>
              </a:ext>
            </a:extLst>
          </xdr:cNvPr>
          <xdr:cNvSpPr>
            <a:spLocks noChangeShapeType="1"/>
          </xdr:cNvSpPr>
        </xdr:nvSpPr>
        <xdr:spPr bwMode="auto">
          <a:xfrm>
            <a:off x="1073" y="121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0" name="Line 430">
            <a:extLst>
              <a:ext uri="{FF2B5EF4-FFF2-40B4-BE49-F238E27FC236}">
                <a16:creationId xmlns:a16="http://schemas.microsoft.com/office/drawing/2014/main" id="{00000000-0008-0000-0900-000036010000}"/>
              </a:ext>
            </a:extLst>
          </xdr:cNvPr>
          <xdr:cNvSpPr>
            <a:spLocks noChangeShapeType="1"/>
          </xdr:cNvSpPr>
        </xdr:nvSpPr>
        <xdr:spPr bwMode="auto">
          <a:xfrm>
            <a:off x="1073" y="123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1" name="Line 431">
            <a:extLst>
              <a:ext uri="{FF2B5EF4-FFF2-40B4-BE49-F238E27FC236}">
                <a16:creationId xmlns:a16="http://schemas.microsoft.com/office/drawing/2014/main" id="{00000000-0008-0000-0900-000037010000}"/>
              </a:ext>
            </a:extLst>
          </xdr:cNvPr>
          <xdr:cNvSpPr>
            <a:spLocks noChangeShapeType="1"/>
          </xdr:cNvSpPr>
        </xdr:nvSpPr>
        <xdr:spPr bwMode="auto">
          <a:xfrm>
            <a:off x="1073" y="125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2" name="Line 432">
            <a:extLst>
              <a:ext uri="{FF2B5EF4-FFF2-40B4-BE49-F238E27FC236}">
                <a16:creationId xmlns:a16="http://schemas.microsoft.com/office/drawing/2014/main" id="{00000000-0008-0000-0900-000038010000}"/>
              </a:ext>
            </a:extLst>
          </xdr:cNvPr>
          <xdr:cNvSpPr>
            <a:spLocks noChangeShapeType="1"/>
          </xdr:cNvSpPr>
        </xdr:nvSpPr>
        <xdr:spPr bwMode="auto">
          <a:xfrm>
            <a:off x="1073" y="127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3" name="Line 433">
            <a:extLst>
              <a:ext uri="{FF2B5EF4-FFF2-40B4-BE49-F238E27FC236}">
                <a16:creationId xmlns:a16="http://schemas.microsoft.com/office/drawing/2014/main" id="{00000000-0008-0000-0900-000039010000}"/>
              </a:ext>
            </a:extLst>
          </xdr:cNvPr>
          <xdr:cNvSpPr>
            <a:spLocks noChangeShapeType="1"/>
          </xdr:cNvSpPr>
        </xdr:nvSpPr>
        <xdr:spPr bwMode="auto">
          <a:xfrm>
            <a:off x="1073" y="129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4" name="Line 434">
            <a:extLst>
              <a:ext uri="{FF2B5EF4-FFF2-40B4-BE49-F238E27FC236}">
                <a16:creationId xmlns:a16="http://schemas.microsoft.com/office/drawing/2014/main" id="{00000000-0008-0000-0900-00003A010000}"/>
              </a:ext>
            </a:extLst>
          </xdr:cNvPr>
          <xdr:cNvSpPr>
            <a:spLocks noChangeShapeType="1"/>
          </xdr:cNvSpPr>
        </xdr:nvSpPr>
        <xdr:spPr bwMode="auto">
          <a:xfrm>
            <a:off x="1073" y="1309"/>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5" name="Line 435">
            <a:extLst>
              <a:ext uri="{FF2B5EF4-FFF2-40B4-BE49-F238E27FC236}">
                <a16:creationId xmlns:a16="http://schemas.microsoft.com/office/drawing/2014/main" id="{00000000-0008-0000-0900-00003B010000}"/>
              </a:ext>
            </a:extLst>
          </xdr:cNvPr>
          <xdr:cNvSpPr>
            <a:spLocks noChangeShapeType="1"/>
          </xdr:cNvSpPr>
        </xdr:nvSpPr>
        <xdr:spPr bwMode="auto">
          <a:xfrm>
            <a:off x="1073" y="1327"/>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6" name="Line 436">
            <a:extLst>
              <a:ext uri="{FF2B5EF4-FFF2-40B4-BE49-F238E27FC236}">
                <a16:creationId xmlns:a16="http://schemas.microsoft.com/office/drawing/2014/main" id="{00000000-0008-0000-0900-00003C010000}"/>
              </a:ext>
            </a:extLst>
          </xdr:cNvPr>
          <xdr:cNvSpPr>
            <a:spLocks noChangeShapeType="1"/>
          </xdr:cNvSpPr>
        </xdr:nvSpPr>
        <xdr:spPr bwMode="auto">
          <a:xfrm>
            <a:off x="1073" y="1345"/>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7" name="Line 437">
            <a:extLst>
              <a:ext uri="{FF2B5EF4-FFF2-40B4-BE49-F238E27FC236}">
                <a16:creationId xmlns:a16="http://schemas.microsoft.com/office/drawing/2014/main" id="{00000000-0008-0000-0900-00003D010000}"/>
              </a:ext>
            </a:extLst>
          </xdr:cNvPr>
          <xdr:cNvSpPr>
            <a:spLocks noChangeShapeType="1"/>
          </xdr:cNvSpPr>
        </xdr:nvSpPr>
        <xdr:spPr bwMode="auto">
          <a:xfrm>
            <a:off x="1073" y="1363"/>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318" name="Line 438">
            <a:extLst>
              <a:ext uri="{FF2B5EF4-FFF2-40B4-BE49-F238E27FC236}">
                <a16:creationId xmlns:a16="http://schemas.microsoft.com/office/drawing/2014/main" id="{00000000-0008-0000-0900-00003E010000}"/>
              </a:ext>
            </a:extLst>
          </xdr:cNvPr>
          <xdr:cNvSpPr>
            <a:spLocks noChangeShapeType="1"/>
          </xdr:cNvSpPr>
        </xdr:nvSpPr>
        <xdr:spPr bwMode="auto">
          <a:xfrm>
            <a:off x="1073" y="1381"/>
            <a:ext cx="58"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11</xdr:col>
      <xdr:colOff>180975</xdr:colOff>
      <xdr:row>149</xdr:row>
      <xdr:rowOff>66675</xdr:rowOff>
    </xdr:from>
    <xdr:to>
      <xdr:col>11</xdr:col>
      <xdr:colOff>409575</xdr:colOff>
      <xdr:row>188</xdr:row>
      <xdr:rowOff>47625</xdr:rowOff>
    </xdr:to>
    <xdr:sp macro="" textlink="">
      <xdr:nvSpPr>
        <xdr:cNvPr id="319" name="Text Box 439">
          <a:extLst>
            <a:ext uri="{FF2B5EF4-FFF2-40B4-BE49-F238E27FC236}">
              <a16:creationId xmlns:a16="http://schemas.microsoft.com/office/drawing/2014/main" id="{00000000-0008-0000-0900-00003F010000}"/>
            </a:ext>
          </a:extLst>
        </xdr:cNvPr>
        <xdr:cNvSpPr txBox="1">
          <a:spLocks noChangeArrowheads="1"/>
        </xdr:cNvSpPr>
      </xdr:nvSpPr>
      <xdr:spPr bwMode="auto">
        <a:xfrm>
          <a:off x="11506200" y="21917025"/>
          <a:ext cx="228600" cy="5762625"/>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1" i="0" u="none" strike="noStrike" baseline="0">
              <a:solidFill>
                <a:srgbClr val="000000"/>
              </a:solidFill>
              <a:latin typeface="ＭＳ ゴシック"/>
              <a:ea typeface="ＭＳ ゴシック"/>
            </a:rPr>
            <a:t>逆行列係数</a:t>
          </a:r>
        </a:p>
      </xdr:txBody>
    </xdr:sp>
    <xdr:clientData/>
  </xdr:twoCellAnchor>
  <xdr:twoCellAnchor>
    <xdr:from>
      <xdr:col>5</xdr:col>
      <xdr:colOff>180975</xdr:colOff>
      <xdr:row>92</xdr:row>
      <xdr:rowOff>133350</xdr:rowOff>
    </xdr:from>
    <xdr:to>
      <xdr:col>6</xdr:col>
      <xdr:colOff>1476375</xdr:colOff>
      <xdr:row>95</xdr:row>
      <xdr:rowOff>19050</xdr:rowOff>
    </xdr:to>
    <xdr:sp macro="" textlink="">
      <xdr:nvSpPr>
        <xdr:cNvPr id="320" name="Text Box 441">
          <a:extLst>
            <a:ext uri="{FF2B5EF4-FFF2-40B4-BE49-F238E27FC236}">
              <a16:creationId xmlns:a16="http://schemas.microsoft.com/office/drawing/2014/main" id="{00000000-0008-0000-0900-000040010000}"/>
            </a:ext>
          </a:extLst>
        </xdr:cNvPr>
        <xdr:cNvSpPr txBox="1">
          <a:spLocks noChangeArrowheads="1"/>
        </xdr:cNvSpPr>
      </xdr:nvSpPr>
      <xdr:spPr bwMode="auto">
        <a:xfrm>
          <a:off x="3524250" y="13363575"/>
          <a:ext cx="2124075"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ゴシック"/>
              <a:ea typeface="ＭＳ ゴシック"/>
            </a:rPr>
            <a:t>第１次間接波及効果による</a:t>
          </a:r>
        </a:p>
        <a:p>
          <a:pPr algn="ctr" rtl="0">
            <a:lnSpc>
              <a:spcPts val="900"/>
            </a:lnSpc>
            <a:defRPr sz="1000"/>
          </a:pPr>
          <a:r>
            <a:rPr lang="ja-JP" altLang="en-US" sz="900" b="0" i="0" u="none" strike="noStrike" baseline="0">
              <a:solidFill>
                <a:srgbClr val="000000"/>
              </a:solidFill>
              <a:latin typeface="ＭＳ ゴシック"/>
              <a:ea typeface="ＭＳ ゴシック"/>
            </a:rPr>
            <a:t>雇用者所得(賃金･俸給)誘発額</a:t>
          </a:r>
        </a:p>
      </xdr:txBody>
    </xdr:sp>
    <xdr:clientData/>
  </xdr:twoCellAnchor>
  <xdr:twoCellAnchor>
    <xdr:from>
      <xdr:col>1</xdr:col>
      <xdr:colOff>352425</xdr:colOff>
      <xdr:row>34</xdr:row>
      <xdr:rowOff>142875</xdr:rowOff>
    </xdr:from>
    <xdr:to>
      <xdr:col>3</xdr:col>
      <xdr:colOff>390525</xdr:colOff>
      <xdr:row>43</xdr:row>
      <xdr:rowOff>9525</xdr:rowOff>
    </xdr:to>
    <xdr:sp macro="" textlink="">
      <xdr:nvSpPr>
        <xdr:cNvPr id="321" name="Rectangle 442">
          <a:extLst>
            <a:ext uri="{FF2B5EF4-FFF2-40B4-BE49-F238E27FC236}">
              <a16:creationId xmlns:a16="http://schemas.microsoft.com/office/drawing/2014/main" id="{00000000-0008-0000-0900-000041010000}"/>
            </a:ext>
          </a:extLst>
        </xdr:cNvPr>
        <xdr:cNvSpPr>
          <a:spLocks noChangeArrowheads="1"/>
        </xdr:cNvSpPr>
      </xdr:nvSpPr>
      <xdr:spPr bwMode="auto">
        <a:xfrm>
          <a:off x="638175" y="4886325"/>
          <a:ext cx="1590675" cy="1276350"/>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xdr:col>
      <xdr:colOff>466725</xdr:colOff>
      <xdr:row>33</xdr:row>
      <xdr:rowOff>104775</xdr:rowOff>
    </xdr:from>
    <xdr:to>
      <xdr:col>3</xdr:col>
      <xdr:colOff>304800</xdr:colOff>
      <xdr:row>36</xdr:row>
      <xdr:rowOff>9525</xdr:rowOff>
    </xdr:to>
    <xdr:sp macro="" textlink="">
      <xdr:nvSpPr>
        <xdr:cNvPr id="322" name="Text Box 15">
          <a:extLst>
            <a:ext uri="{FF2B5EF4-FFF2-40B4-BE49-F238E27FC236}">
              <a16:creationId xmlns:a16="http://schemas.microsoft.com/office/drawing/2014/main" id="{00000000-0008-0000-0900-000042010000}"/>
            </a:ext>
          </a:extLst>
        </xdr:cNvPr>
        <xdr:cNvSpPr txBox="1">
          <a:spLocks noChangeArrowheads="1"/>
        </xdr:cNvSpPr>
      </xdr:nvSpPr>
      <xdr:spPr bwMode="auto">
        <a:xfrm>
          <a:off x="752475" y="4695825"/>
          <a:ext cx="1390650" cy="361950"/>
        </a:xfrm>
        <a:prstGeom prst="rect">
          <a:avLst/>
        </a:prstGeom>
        <a:solidFill>
          <a:srgbClr xmlns:mc="http://schemas.openxmlformats.org/markup-compatibility/2006" xmlns:a14="http://schemas.microsoft.com/office/drawing/2010/main" val="FFFFFF" mc:Ignorable="a14" a14:legacySpreadsheetColorIndex="9"/>
        </a:solidFill>
        <a:ln w="57150" cmpd="thinThick">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直接効果</a:t>
          </a:r>
        </a:p>
      </xdr:txBody>
    </xdr:sp>
    <xdr:clientData/>
  </xdr:twoCellAnchor>
  <xdr:twoCellAnchor>
    <xdr:from>
      <xdr:col>5</xdr:col>
      <xdr:colOff>9525</xdr:colOff>
      <xdr:row>105</xdr:row>
      <xdr:rowOff>142874</xdr:rowOff>
    </xdr:from>
    <xdr:to>
      <xdr:col>6</xdr:col>
      <xdr:colOff>1990725</xdr:colOff>
      <xdr:row>110</xdr:row>
      <xdr:rowOff>126999</xdr:rowOff>
    </xdr:to>
    <xdr:sp macro="" textlink="">
      <xdr:nvSpPr>
        <xdr:cNvPr id="323" name="Text Box 443">
          <a:extLst>
            <a:ext uri="{FF2B5EF4-FFF2-40B4-BE49-F238E27FC236}">
              <a16:creationId xmlns:a16="http://schemas.microsoft.com/office/drawing/2014/main" id="{00000000-0008-0000-0900-000043010000}"/>
            </a:ext>
          </a:extLst>
        </xdr:cNvPr>
        <xdr:cNvSpPr txBox="1">
          <a:spLocks noChangeArrowheads="1"/>
        </xdr:cNvSpPr>
      </xdr:nvSpPr>
      <xdr:spPr bwMode="auto">
        <a:xfrm>
          <a:off x="3349625" y="16322674"/>
          <a:ext cx="2806700" cy="7588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0" anchor="t" upright="1"/>
        <a:lstStyle/>
        <a:p>
          <a:pPr algn="l" rtl="0">
            <a:lnSpc>
              <a:spcPts val="1300"/>
            </a:lnSpc>
            <a:defRPr sz="1000"/>
          </a:pPr>
          <a:r>
            <a:rPr lang="ja-JP" altLang="ja-JP" sz="1000" b="0" i="0" baseline="0">
              <a:effectLst/>
              <a:latin typeface="+mn-lt"/>
              <a:ea typeface="+mn-ea"/>
              <a:cs typeface="+mn-cs"/>
            </a:rPr>
            <a:t>消費転換係数：直近の最新の県民経済計算における「家計消費支出額」（暦年換算後）を（属人概念で計算された）「県民所得」（暦年換算後）で除して算出した係数</a:t>
          </a: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1</xdr:col>
      <xdr:colOff>342900</xdr:colOff>
      <xdr:row>0</xdr:row>
      <xdr:rowOff>114300</xdr:rowOff>
    </xdr:from>
    <xdr:to>
      <xdr:col>9</xdr:col>
      <xdr:colOff>409575</xdr:colOff>
      <xdr:row>3</xdr:row>
      <xdr:rowOff>0</xdr:rowOff>
    </xdr:to>
    <xdr:sp macro="" textlink="">
      <xdr:nvSpPr>
        <xdr:cNvPr id="324" name="Text Box 445">
          <a:extLst>
            <a:ext uri="{FF2B5EF4-FFF2-40B4-BE49-F238E27FC236}">
              <a16:creationId xmlns:a16="http://schemas.microsoft.com/office/drawing/2014/main" id="{00000000-0008-0000-0900-000044010000}"/>
            </a:ext>
          </a:extLst>
        </xdr:cNvPr>
        <xdr:cNvSpPr txBox="1">
          <a:spLocks noChangeArrowheads="1"/>
        </xdr:cNvSpPr>
      </xdr:nvSpPr>
      <xdr:spPr bwMode="auto">
        <a:xfrm>
          <a:off x="628650" y="114300"/>
          <a:ext cx="8162925" cy="342900"/>
        </a:xfrm>
        <a:prstGeom prst="rect">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000000"/>
              </a:solidFill>
              <a:latin typeface="ＭＳ ゴシック"/>
              <a:ea typeface="ＭＳ ゴシック"/>
            </a:rPr>
            <a:t>経済波及効果体系図　</a:t>
          </a:r>
          <a:r>
            <a:rPr lang="ja-JP" altLang="en-US" sz="2000" b="0" i="0" u="none" strike="noStrike" baseline="0">
              <a:solidFill>
                <a:srgbClr val="000000"/>
              </a:solidFill>
              <a:latin typeface="ＭＳ ゴシック"/>
              <a:ea typeface="ＭＳ ゴシック"/>
            </a:rPr>
            <a:t>(平成</a:t>
          </a:r>
          <a:r>
            <a:rPr lang="en-US" altLang="ja-JP" sz="2000" b="0" i="0" u="none" strike="noStrike" baseline="0">
              <a:solidFill>
                <a:srgbClr val="000000"/>
              </a:solidFill>
              <a:latin typeface="ＭＳ ゴシック"/>
              <a:ea typeface="ＭＳ ゴシック"/>
            </a:rPr>
            <a:t>27</a:t>
          </a:r>
          <a:r>
            <a:rPr lang="ja-JP" altLang="en-US" sz="2000" b="0" i="0" u="none" strike="noStrike" baseline="0">
              <a:solidFill>
                <a:srgbClr val="000000"/>
              </a:solidFill>
              <a:latin typeface="ＭＳ ゴシック"/>
              <a:ea typeface="ＭＳ ゴシック"/>
            </a:rPr>
            <a:t>年三重県産業連関表・3</a:t>
          </a:r>
          <a:r>
            <a:rPr lang="en-US" altLang="ja-JP" sz="2000" b="0" i="0" u="none" strike="noStrike" baseline="0">
              <a:solidFill>
                <a:srgbClr val="000000"/>
              </a:solidFill>
              <a:latin typeface="ＭＳ ゴシック"/>
              <a:ea typeface="ＭＳ ゴシック"/>
            </a:rPr>
            <a:t>9</a:t>
          </a:r>
          <a:r>
            <a:rPr lang="ja-JP" altLang="en-US" sz="2000" b="0" i="0" u="none" strike="noStrike" baseline="0">
              <a:solidFill>
                <a:srgbClr val="000000"/>
              </a:solidFill>
              <a:latin typeface="ＭＳ ゴシック"/>
              <a:ea typeface="ＭＳ ゴシック"/>
            </a:rPr>
            <a:t>部門)</a:t>
          </a:r>
        </a:p>
      </xdr:txBody>
    </xdr:sp>
    <xdr:clientData/>
  </xdr:twoCellAnchor>
  <xdr:twoCellAnchor>
    <xdr:from>
      <xdr:col>4</xdr:col>
      <xdr:colOff>596900</xdr:colOff>
      <xdr:row>138</xdr:row>
      <xdr:rowOff>114300</xdr:rowOff>
    </xdr:from>
    <xdr:to>
      <xdr:col>5</xdr:col>
      <xdr:colOff>139700</xdr:colOff>
      <xdr:row>159</xdr:row>
      <xdr:rowOff>25400</xdr:rowOff>
    </xdr:to>
    <xdr:sp macro="" textlink="">
      <xdr:nvSpPr>
        <xdr:cNvPr id="325" name="Text Box 361">
          <a:extLst>
            <a:ext uri="{FF2B5EF4-FFF2-40B4-BE49-F238E27FC236}">
              <a16:creationId xmlns:a16="http://schemas.microsoft.com/office/drawing/2014/main" id="{00000000-0008-0000-0800-000060000000}"/>
            </a:ext>
          </a:extLst>
        </xdr:cNvPr>
        <xdr:cNvSpPr txBox="1">
          <a:spLocks noChangeArrowheads="1"/>
        </xdr:cNvSpPr>
      </xdr:nvSpPr>
      <xdr:spPr bwMode="auto">
        <a:xfrm>
          <a:off x="3187700" y="21577300"/>
          <a:ext cx="292100" cy="3619500"/>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000000"/>
              </a:solidFill>
              <a:latin typeface="ＭＳ ゴシック"/>
              <a:ea typeface="ＭＳ ゴシック"/>
            </a:rPr>
            <a:t>民間消費支出構成比</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6</xdr:row>
      <xdr:rowOff>0</xdr:rowOff>
    </xdr:from>
    <xdr:to>
      <xdr:col>3</xdr:col>
      <xdr:colOff>0</xdr:colOff>
      <xdr:row>8</xdr:row>
      <xdr:rowOff>0</xdr:rowOff>
    </xdr:to>
    <xdr:sp macro="" textlink="">
      <xdr:nvSpPr>
        <xdr:cNvPr id="2" name="Line 120"/>
        <xdr:cNvSpPr>
          <a:spLocks noChangeShapeType="1"/>
        </xdr:cNvSpPr>
      </xdr:nvSpPr>
      <xdr:spPr bwMode="auto">
        <a:xfrm>
          <a:off x="3038475" y="923925"/>
          <a:ext cx="0"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28575</xdr:colOff>
      <xdr:row>0</xdr:row>
      <xdr:rowOff>104775</xdr:rowOff>
    </xdr:from>
    <xdr:to>
      <xdr:col>4</xdr:col>
      <xdr:colOff>371475</xdr:colOff>
      <xdr:row>3</xdr:row>
      <xdr:rowOff>9525</xdr:rowOff>
    </xdr:to>
    <xdr:sp macro="" textlink="">
      <xdr:nvSpPr>
        <xdr:cNvPr id="3" name="Text Box 324"/>
        <xdr:cNvSpPr txBox="1">
          <a:spLocks noChangeArrowheads="1"/>
        </xdr:cNvSpPr>
      </xdr:nvSpPr>
      <xdr:spPr bwMode="auto">
        <a:xfrm>
          <a:off x="228600" y="104775"/>
          <a:ext cx="4114800" cy="361950"/>
        </a:xfrm>
        <a:prstGeom prst="rect">
          <a:avLst/>
        </a:prstGeom>
        <a:solidFill>
          <a:srgbClr val="FFFFFF"/>
        </a:solidFill>
        <a:ln w="38100" cmpd="dbl">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経済波及効果内訳</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257175</xdr:colOff>
      <xdr:row>6</xdr:row>
      <xdr:rowOff>95250</xdr:rowOff>
    </xdr:from>
    <xdr:to>
      <xdr:col>7</xdr:col>
      <xdr:colOff>638175</xdr:colOff>
      <xdr:row>9</xdr:row>
      <xdr:rowOff>0</xdr:rowOff>
    </xdr:to>
    <xdr:sp macro="" textlink="">
      <xdr:nvSpPr>
        <xdr:cNvPr id="2" name="AutoShape 1">
          <a:extLst>
            <a:ext uri="{FF2B5EF4-FFF2-40B4-BE49-F238E27FC236}">
              <a16:creationId xmlns:a16="http://schemas.microsoft.com/office/drawing/2014/main" id="{00000000-0008-0000-0B00-000002000000}"/>
            </a:ext>
          </a:extLst>
        </xdr:cNvPr>
        <xdr:cNvSpPr>
          <a:spLocks noChangeArrowheads="1"/>
        </xdr:cNvSpPr>
      </xdr:nvSpPr>
      <xdr:spPr bwMode="auto">
        <a:xfrm>
          <a:off x="6562725" y="1543050"/>
          <a:ext cx="381000" cy="361950"/>
        </a:xfrm>
        <a:prstGeom prst="downArrow">
          <a:avLst>
            <a:gd name="adj1" fmla="val 50000"/>
            <a:gd name="adj2" fmla="val 25000"/>
          </a:avLst>
        </a:prstGeom>
        <a:solidFill>
          <a:srgbClr xmlns:mc="http://schemas.openxmlformats.org/markup-compatibility/2006" xmlns:a14="http://schemas.microsoft.com/office/drawing/2010/main" val="0000FF" mc:Ignorable="a14" a14:legacySpreadsheetColorIndex="12"/>
        </a:solidFill>
        <a:ln w="317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9</xdr:col>
      <xdr:colOff>228600</xdr:colOff>
      <xdr:row>6</xdr:row>
      <xdr:rowOff>95250</xdr:rowOff>
    </xdr:from>
    <xdr:to>
      <xdr:col>9</xdr:col>
      <xdr:colOff>609600</xdr:colOff>
      <xdr:row>9</xdr:row>
      <xdr:rowOff>0</xdr:rowOff>
    </xdr:to>
    <xdr:sp macro="" textlink="">
      <xdr:nvSpPr>
        <xdr:cNvPr id="3" name="AutoShape 2">
          <a:extLst>
            <a:ext uri="{FF2B5EF4-FFF2-40B4-BE49-F238E27FC236}">
              <a16:creationId xmlns:a16="http://schemas.microsoft.com/office/drawing/2014/main" id="{00000000-0008-0000-0B00-000003000000}"/>
            </a:ext>
          </a:extLst>
        </xdr:cNvPr>
        <xdr:cNvSpPr>
          <a:spLocks noChangeArrowheads="1"/>
        </xdr:cNvSpPr>
      </xdr:nvSpPr>
      <xdr:spPr bwMode="auto">
        <a:xfrm>
          <a:off x="8210550" y="1543050"/>
          <a:ext cx="381000" cy="361950"/>
        </a:xfrm>
        <a:prstGeom prst="downArrow">
          <a:avLst>
            <a:gd name="adj1" fmla="val 50000"/>
            <a:gd name="adj2" fmla="val 25000"/>
          </a:avLst>
        </a:prstGeom>
        <a:solidFill>
          <a:srgbClr xmlns:mc="http://schemas.openxmlformats.org/markup-compatibility/2006" xmlns:a14="http://schemas.microsoft.com/office/drawing/2010/main" val="0000FF" mc:Ignorable="a14" a14:legacySpreadsheetColorIndex="12"/>
        </a:solidFill>
        <a:ln w="317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219075</xdr:colOff>
      <xdr:row>6</xdr:row>
      <xdr:rowOff>95250</xdr:rowOff>
    </xdr:from>
    <xdr:to>
      <xdr:col>11</xdr:col>
      <xdr:colOff>600075</xdr:colOff>
      <xdr:row>9</xdr:row>
      <xdr:rowOff>0</xdr:rowOff>
    </xdr:to>
    <xdr:sp macro="" textlink="">
      <xdr:nvSpPr>
        <xdr:cNvPr id="4" name="AutoShape 3">
          <a:extLst>
            <a:ext uri="{FF2B5EF4-FFF2-40B4-BE49-F238E27FC236}">
              <a16:creationId xmlns:a16="http://schemas.microsoft.com/office/drawing/2014/main" id="{00000000-0008-0000-0B00-000004000000}"/>
            </a:ext>
          </a:extLst>
        </xdr:cNvPr>
        <xdr:cNvSpPr>
          <a:spLocks noChangeArrowheads="1"/>
        </xdr:cNvSpPr>
      </xdr:nvSpPr>
      <xdr:spPr bwMode="auto">
        <a:xfrm>
          <a:off x="9877425" y="1543050"/>
          <a:ext cx="381000" cy="361950"/>
        </a:xfrm>
        <a:prstGeom prst="downArrow">
          <a:avLst>
            <a:gd name="adj1" fmla="val 50000"/>
            <a:gd name="adj2" fmla="val 25000"/>
          </a:avLst>
        </a:prstGeom>
        <a:solidFill>
          <a:srgbClr xmlns:mc="http://schemas.openxmlformats.org/markup-compatibility/2006" xmlns:a14="http://schemas.microsoft.com/office/drawing/2010/main" val="0000FF" mc:Ignorable="a14" a14:legacySpreadsheetColorIndex="12"/>
        </a:solidFill>
        <a:ln w="317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externalLinkPath" Target="/&#29987;&#26989;&#36899;&#38306;&#34920;/01&#29987;&#26989;&#36899;&#38306;&#20316;&#34920;/2011&#36899;&#38306;&#34920;/08_&#20998;&#26512;&#12471;&#12540;&#12488;/H23&#12510;&#12540;&#12472;&#12531;&#35336;&#31639;.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B2:F22"/>
  <sheetViews>
    <sheetView showGridLines="0" tabSelected="1" zoomScaleNormal="100" workbookViewId="0"/>
  </sheetViews>
  <sheetFormatPr defaultRowHeight="13.5"/>
  <cols>
    <col min="1" max="1" width="2" style="2" customWidth="1"/>
    <col min="2" max="2" width="5" style="2" customWidth="1"/>
    <col min="3" max="3" width="17.625" style="2" bestFit="1" customWidth="1"/>
    <col min="4" max="4" width="10.75" style="2" customWidth="1"/>
    <col min="5" max="5" width="14.25" style="2" customWidth="1"/>
    <col min="6" max="6" width="54.75" style="2" customWidth="1"/>
    <col min="7" max="256" width="9" style="2"/>
    <col min="257" max="257" width="2" style="2" customWidth="1"/>
    <col min="258" max="258" width="5" style="2" customWidth="1"/>
    <col min="259" max="259" width="17.625" style="2" bestFit="1" customWidth="1"/>
    <col min="260" max="260" width="10.75" style="2" customWidth="1"/>
    <col min="261" max="261" width="14.25" style="2" customWidth="1"/>
    <col min="262" max="262" width="49.25" style="2" bestFit="1" customWidth="1"/>
    <col min="263" max="512" width="9" style="2"/>
    <col min="513" max="513" width="2" style="2" customWidth="1"/>
    <col min="514" max="514" width="5" style="2" customWidth="1"/>
    <col min="515" max="515" width="17.625" style="2" bestFit="1" customWidth="1"/>
    <col min="516" max="516" width="10.75" style="2" customWidth="1"/>
    <col min="517" max="517" width="14.25" style="2" customWidth="1"/>
    <col min="518" max="518" width="49.25" style="2" bestFit="1" customWidth="1"/>
    <col min="519" max="768" width="9" style="2"/>
    <col min="769" max="769" width="2" style="2" customWidth="1"/>
    <col min="770" max="770" width="5" style="2" customWidth="1"/>
    <col min="771" max="771" width="17.625" style="2" bestFit="1" customWidth="1"/>
    <col min="772" max="772" width="10.75" style="2" customWidth="1"/>
    <col min="773" max="773" width="14.25" style="2" customWidth="1"/>
    <col min="774" max="774" width="49.25" style="2" bestFit="1" customWidth="1"/>
    <col min="775" max="1024" width="9" style="2"/>
    <col min="1025" max="1025" width="2" style="2" customWidth="1"/>
    <col min="1026" max="1026" width="5" style="2" customWidth="1"/>
    <col min="1027" max="1027" width="17.625" style="2" bestFit="1" customWidth="1"/>
    <col min="1028" max="1028" width="10.75" style="2" customWidth="1"/>
    <col min="1029" max="1029" width="14.25" style="2" customWidth="1"/>
    <col min="1030" max="1030" width="49.25" style="2" bestFit="1" customWidth="1"/>
    <col min="1031" max="1280" width="9" style="2"/>
    <col min="1281" max="1281" width="2" style="2" customWidth="1"/>
    <col min="1282" max="1282" width="5" style="2" customWidth="1"/>
    <col min="1283" max="1283" width="17.625" style="2" bestFit="1" customWidth="1"/>
    <col min="1284" max="1284" width="10.75" style="2" customWidth="1"/>
    <col min="1285" max="1285" width="14.25" style="2" customWidth="1"/>
    <col min="1286" max="1286" width="49.25" style="2" bestFit="1" customWidth="1"/>
    <col min="1287" max="1536" width="9" style="2"/>
    <col min="1537" max="1537" width="2" style="2" customWidth="1"/>
    <col min="1538" max="1538" width="5" style="2" customWidth="1"/>
    <col min="1539" max="1539" width="17.625" style="2" bestFit="1" customWidth="1"/>
    <col min="1540" max="1540" width="10.75" style="2" customWidth="1"/>
    <col min="1541" max="1541" width="14.25" style="2" customWidth="1"/>
    <col min="1542" max="1542" width="49.25" style="2" bestFit="1" customWidth="1"/>
    <col min="1543" max="1792" width="9" style="2"/>
    <col min="1793" max="1793" width="2" style="2" customWidth="1"/>
    <col min="1794" max="1794" width="5" style="2" customWidth="1"/>
    <col min="1795" max="1795" width="17.625" style="2" bestFit="1" customWidth="1"/>
    <col min="1796" max="1796" width="10.75" style="2" customWidth="1"/>
    <col min="1797" max="1797" width="14.25" style="2" customWidth="1"/>
    <col min="1798" max="1798" width="49.25" style="2" bestFit="1" customWidth="1"/>
    <col min="1799" max="2048" width="9" style="2"/>
    <col min="2049" max="2049" width="2" style="2" customWidth="1"/>
    <col min="2050" max="2050" width="5" style="2" customWidth="1"/>
    <col min="2051" max="2051" width="17.625" style="2" bestFit="1" customWidth="1"/>
    <col min="2052" max="2052" width="10.75" style="2" customWidth="1"/>
    <col min="2053" max="2053" width="14.25" style="2" customWidth="1"/>
    <col min="2054" max="2054" width="49.25" style="2" bestFit="1" customWidth="1"/>
    <col min="2055" max="2304" width="9" style="2"/>
    <col min="2305" max="2305" width="2" style="2" customWidth="1"/>
    <col min="2306" max="2306" width="5" style="2" customWidth="1"/>
    <col min="2307" max="2307" width="17.625" style="2" bestFit="1" customWidth="1"/>
    <col min="2308" max="2308" width="10.75" style="2" customWidth="1"/>
    <col min="2309" max="2309" width="14.25" style="2" customWidth="1"/>
    <col min="2310" max="2310" width="49.25" style="2" bestFit="1" customWidth="1"/>
    <col min="2311" max="2560" width="9" style="2"/>
    <col min="2561" max="2561" width="2" style="2" customWidth="1"/>
    <col min="2562" max="2562" width="5" style="2" customWidth="1"/>
    <col min="2563" max="2563" width="17.625" style="2" bestFit="1" customWidth="1"/>
    <col min="2564" max="2564" width="10.75" style="2" customWidth="1"/>
    <col min="2565" max="2565" width="14.25" style="2" customWidth="1"/>
    <col min="2566" max="2566" width="49.25" style="2" bestFit="1" customWidth="1"/>
    <col min="2567" max="2816" width="9" style="2"/>
    <col min="2817" max="2817" width="2" style="2" customWidth="1"/>
    <col min="2818" max="2818" width="5" style="2" customWidth="1"/>
    <col min="2819" max="2819" width="17.625" style="2" bestFit="1" customWidth="1"/>
    <col min="2820" max="2820" width="10.75" style="2" customWidth="1"/>
    <col min="2821" max="2821" width="14.25" style="2" customWidth="1"/>
    <col min="2822" max="2822" width="49.25" style="2" bestFit="1" customWidth="1"/>
    <col min="2823" max="3072" width="9" style="2"/>
    <col min="3073" max="3073" width="2" style="2" customWidth="1"/>
    <col min="3074" max="3074" width="5" style="2" customWidth="1"/>
    <col min="3075" max="3075" width="17.625" style="2" bestFit="1" customWidth="1"/>
    <col min="3076" max="3076" width="10.75" style="2" customWidth="1"/>
    <col min="3077" max="3077" width="14.25" style="2" customWidth="1"/>
    <col min="3078" max="3078" width="49.25" style="2" bestFit="1" customWidth="1"/>
    <col min="3079" max="3328" width="9" style="2"/>
    <col min="3329" max="3329" width="2" style="2" customWidth="1"/>
    <col min="3330" max="3330" width="5" style="2" customWidth="1"/>
    <col min="3331" max="3331" width="17.625" style="2" bestFit="1" customWidth="1"/>
    <col min="3332" max="3332" width="10.75" style="2" customWidth="1"/>
    <col min="3333" max="3333" width="14.25" style="2" customWidth="1"/>
    <col min="3334" max="3334" width="49.25" style="2" bestFit="1" customWidth="1"/>
    <col min="3335" max="3584" width="9" style="2"/>
    <col min="3585" max="3585" width="2" style="2" customWidth="1"/>
    <col min="3586" max="3586" width="5" style="2" customWidth="1"/>
    <col min="3587" max="3587" width="17.625" style="2" bestFit="1" customWidth="1"/>
    <col min="3588" max="3588" width="10.75" style="2" customWidth="1"/>
    <col min="3589" max="3589" width="14.25" style="2" customWidth="1"/>
    <col min="3590" max="3590" width="49.25" style="2" bestFit="1" customWidth="1"/>
    <col min="3591" max="3840" width="9" style="2"/>
    <col min="3841" max="3841" width="2" style="2" customWidth="1"/>
    <col min="3842" max="3842" width="5" style="2" customWidth="1"/>
    <col min="3843" max="3843" width="17.625" style="2" bestFit="1" customWidth="1"/>
    <col min="3844" max="3844" width="10.75" style="2" customWidth="1"/>
    <col min="3845" max="3845" width="14.25" style="2" customWidth="1"/>
    <col min="3846" max="3846" width="49.25" style="2" bestFit="1" customWidth="1"/>
    <col min="3847" max="4096" width="9" style="2"/>
    <col min="4097" max="4097" width="2" style="2" customWidth="1"/>
    <col min="4098" max="4098" width="5" style="2" customWidth="1"/>
    <col min="4099" max="4099" width="17.625" style="2" bestFit="1" customWidth="1"/>
    <col min="4100" max="4100" width="10.75" style="2" customWidth="1"/>
    <col min="4101" max="4101" width="14.25" style="2" customWidth="1"/>
    <col min="4102" max="4102" width="49.25" style="2" bestFit="1" customWidth="1"/>
    <col min="4103" max="4352" width="9" style="2"/>
    <col min="4353" max="4353" width="2" style="2" customWidth="1"/>
    <col min="4354" max="4354" width="5" style="2" customWidth="1"/>
    <col min="4355" max="4355" width="17.625" style="2" bestFit="1" customWidth="1"/>
    <col min="4356" max="4356" width="10.75" style="2" customWidth="1"/>
    <col min="4357" max="4357" width="14.25" style="2" customWidth="1"/>
    <col min="4358" max="4358" width="49.25" style="2" bestFit="1" customWidth="1"/>
    <col min="4359" max="4608" width="9" style="2"/>
    <col min="4609" max="4609" width="2" style="2" customWidth="1"/>
    <col min="4610" max="4610" width="5" style="2" customWidth="1"/>
    <col min="4611" max="4611" width="17.625" style="2" bestFit="1" customWidth="1"/>
    <col min="4612" max="4612" width="10.75" style="2" customWidth="1"/>
    <col min="4613" max="4613" width="14.25" style="2" customWidth="1"/>
    <col min="4614" max="4614" width="49.25" style="2" bestFit="1" customWidth="1"/>
    <col min="4615" max="4864" width="9" style="2"/>
    <col min="4865" max="4865" width="2" style="2" customWidth="1"/>
    <col min="4866" max="4866" width="5" style="2" customWidth="1"/>
    <col min="4867" max="4867" width="17.625" style="2" bestFit="1" customWidth="1"/>
    <col min="4868" max="4868" width="10.75" style="2" customWidth="1"/>
    <col min="4869" max="4869" width="14.25" style="2" customWidth="1"/>
    <col min="4870" max="4870" width="49.25" style="2" bestFit="1" customWidth="1"/>
    <col min="4871" max="5120" width="9" style="2"/>
    <col min="5121" max="5121" width="2" style="2" customWidth="1"/>
    <col min="5122" max="5122" width="5" style="2" customWidth="1"/>
    <col min="5123" max="5123" width="17.625" style="2" bestFit="1" customWidth="1"/>
    <col min="5124" max="5124" width="10.75" style="2" customWidth="1"/>
    <col min="5125" max="5125" width="14.25" style="2" customWidth="1"/>
    <col min="5126" max="5126" width="49.25" style="2" bestFit="1" customWidth="1"/>
    <col min="5127" max="5376" width="9" style="2"/>
    <col min="5377" max="5377" width="2" style="2" customWidth="1"/>
    <col min="5378" max="5378" width="5" style="2" customWidth="1"/>
    <col min="5379" max="5379" width="17.625" style="2" bestFit="1" customWidth="1"/>
    <col min="5380" max="5380" width="10.75" style="2" customWidth="1"/>
    <col min="5381" max="5381" width="14.25" style="2" customWidth="1"/>
    <col min="5382" max="5382" width="49.25" style="2" bestFit="1" customWidth="1"/>
    <col min="5383" max="5632" width="9" style="2"/>
    <col min="5633" max="5633" width="2" style="2" customWidth="1"/>
    <col min="5634" max="5634" width="5" style="2" customWidth="1"/>
    <col min="5635" max="5635" width="17.625" style="2" bestFit="1" customWidth="1"/>
    <col min="5636" max="5636" width="10.75" style="2" customWidth="1"/>
    <col min="5637" max="5637" width="14.25" style="2" customWidth="1"/>
    <col min="5638" max="5638" width="49.25" style="2" bestFit="1" customWidth="1"/>
    <col min="5639" max="5888" width="9" style="2"/>
    <col min="5889" max="5889" width="2" style="2" customWidth="1"/>
    <col min="5890" max="5890" width="5" style="2" customWidth="1"/>
    <col min="5891" max="5891" width="17.625" style="2" bestFit="1" customWidth="1"/>
    <col min="5892" max="5892" width="10.75" style="2" customWidth="1"/>
    <col min="5893" max="5893" width="14.25" style="2" customWidth="1"/>
    <col min="5894" max="5894" width="49.25" style="2" bestFit="1" customWidth="1"/>
    <col min="5895" max="6144" width="9" style="2"/>
    <col min="6145" max="6145" width="2" style="2" customWidth="1"/>
    <col min="6146" max="6146" width="5" style="2" customWidth="1"/>
    <col min="6147" max="6147" width="17.625" style="2" bestFit="1" customWidth="1"/>
    <col min="6148" max="6148" width="10.75" style="2" customWidth="1"/>
    <col min="6149" max="6149" width="14.25" style="2" customWidth="1"/>
    <col min="6150" max="6150" width="49.25" style="2" bestFit="1" customWidth="1"/>
    <col min="6151" max="6400" width="9" style="2"/>
    <col min="6401" max="6401" width="2" style="2" customWidth="1"/>
    <col min="6402" max="6402" width="5" style="2" customWidth="1"/>
    <col min="6403" max="6403" width="17.625" style="2" bestFit="1" customWidth="1"/>
    <col min="6404" max="6404" width="10.75" style="2" customWidth="1"/>
    <col min="6405" max="6405" width="14.25" style="2" customWidth="1"/>
    <col min="6406" max="6406" width="49.25" style="2" bestFit="1" customWidth="1"/>
    <col min="6407" max="6656" width="9" style="2"/>
    <col min="6657" max="6657" width="2" style="2" customWidth="1"/>
    <col min="6658" max="6658" width="5" style="2" customWidth="1"/>
    <col min="6659" max="6659" width="17.625" style="2" bestFit="1" customWidth="1"/>
    <col min="6660" max="6660" width="10.75" style="2" customWidth="1"/>
    <col min="6661" max="6661" width="14.25" style="2" customWidth="1"/>
    <col min="6662" max="6662" width="49.25" style="2" bestFit="1" customWidth="1"/>
    <col min="6663" max="6912" width="9" style="2"/>
    <col min="6913" max="6913" width="2" style="2" customWidth="1"/>
    <col min="6914" max="6914" width="5" style="2" customWidth="1"/>
    <col min="6915" max="6915" width="17.625" style="2" bestFit="1" customWidth="1"/>
    <col min="6916" max="6916" width="10.75" style="2" customWidth="1"/>
    <col min="6917" max="6917" width="14.25" style="2" customWidth="1"/>
    <col min="6918" max="6918" width="49.25" style="2" bestFit="1" customWidth="1"/>
    <col min="6919" max="7168" width="9" style="2"/>
    <col min="7169" max="7169" width="2" style="2" customWidth="1"/>
    <col min="7170" max="7170" width="5" style="2" customWidth="1"/>
    <col min="7171" max="7171" width="17.625" style="2" bestFit="1" customWidth="1"/>
    <col min="7172" max="7172" width="10.75" style="2" customWidth="1"/>
    <col min="7173" max="7173" width="14.25" style="2" customWidth="1"/>
    <col min="7174" max="7174" width="49.25" style="2" bestFit="1" customWidth="1"/>
    <col min="7175" max="7424" width="9" style="2"/>
    <col min="7425" max="7425" width="2" style="2" customWidth="1"/>
    <col min="7426" max="7426" width="5" style="2" customWidth="1"/>
    <col min="7427" max="7427" width="17.625" style="2" bestFit="1" customWidth="1"/>
    <col min="7428" max="7428" width="10.75" style="2" customWidth="1"/>
    <col min="7429" max="7429" width="14.25" style="2" customWidth="1"/>
    <col min="7430" max="7430" width="49.25" style="2" bestFit="1" customWidth="1"/>
    <col min="7431" max="7680" width="9" style="2"/>
    <col min="7681" max="7681" width="2" style="2" customWidth="1"/>
    <col min="7682" max="7682" width="5" style="2" customWidth="1"/>
    <col min="7683" max="7683" width="17.625" style="2" bestFit="1" customWidth="1"/>
    <col min="7684" max="7684" width="10.75" style="2" customWidth="1"/>
    <col min="7685" max="7685" width="14.25" style="2" customWidth="1"/>
    <col min="7686" max="7686" width="49.25" style="2" bestFit="1" customWidth="1"/>
    <col min="7687" max="7936" width="9" style="2"/>
    <col min="7937" max="7937" width="2" style="2" customWidth="1"/>
    <col min="7938" max="7938" width="5" style="2" customWidth="1"/>
    <col min="7939" max="7939" width="17.625" style="2" bestFit="1" customWidth="1"/>
    <col min="7940" max="7940" width="10.75" style="2" customWidth="1"/>
    <col min="7941" max="7941" width="14.25" style="2" customWidth="1"/>
    <col min="7942" max="7942" width="49.25" style="2" bestFit="1" customWidth="1"/>
    <col min="7943" max="8192" width="9" style="2"/>
    <col min="8193" max="8193" width="2" style="2" customWidth="1"/>
    <col min="8194" max="8194" width="5" style="2" customWidth="1"/>
    <col min="8195" max="8195" width="17.625" style="2" bestFit="1" customWidth="1"/>
    <col min="8196" max="8196" width="10.75" style="2" customWidth="1"/>
    <col min="8197" max="8197" width="14.25" style="2" customWidth="1"/>
    <col min="8198" max="8198" width="49.25" style="2" bestFit="1" customWidth="1"/>
    <col min="8199" max="8448" width="9" style="2"/>
    <col min="8449" max="8449" width="2" style="2" customWidth="1"/>
    <col min="8450" max="8450" width="5" style="2" customWidth="1"/>
    <col min="8451" max="8451" width="17.625" style="2" bestFit="1" customWidth="1"/>
    <col min="8452" max="8452" width="10.75" style="2" customWidth="1"/>
    <col min="8453" max="8453" width="14.25" style="2" customWidth="1"/>
    <col min="8454" max="8454" width="49.25" style="2" bestFit="1" customWidth="1"/>
    <col min="8455" max="8704" width="9" style="2"/>
    <col min="8705" max="8705" width="2" style="2" customWidth="1"/>
    <col min="8706" max="8706" width="5" style="2" customWidth="1"/>
    <col min="8707" max="8707" width="17.625" style="2" bestFit="1" customWidth="1"/>
    <col min="8708" max="8708" width="10.75" style="2" customWidth="1"/>
    <col min="8709" max="8709" width="14.25" style="2" customWidth="1"/>
    <col min="8710" max="8710" width="49.25" style="2" bestFit="1" customWidth="1"/>
    <col min="8711" max="8960" width="9" style="2"/>
    <col min="8961" max="8961" width="2" style="2" customWidth="1"/>
    <col min="8962" max="8962" width="5" style="2" customWidth="1"/>
    <col min="8963" max="8963" width="17.625" style="2" bestFit="1" customWidth="1"/>
    <col min="8964" max="8964" width="10.75" style="2" customWidth="1"/>
    <col min="8965" max="8965" width="14.25" style="2" customWidth="1"/>
    <col min="8966" max="8966" width="49.25" style="2" bestFit="1" customWidth="1"/>
    <col min="8967" max="9216" width="9" style="2"/>
    <col min="9217" max="9217" width="2" style="2" customWidth="1"/>
    <col min="9218" max="9218" width="5" style="2" customWidth="1"/>
    <col min="9219" max="9219" width="17.625" style="2" bestFit="1" customWidth="1"/>
    <col min="9220" max="9220" width="10.75" style="2" customWidth="1"/>
    <col min="9221" max="9221" width="14.25" style="2" customWidth="1"/>
    <col min="9222" max="9222" width="49.25" style="2" bestFit="1" customWidth="1"/>
    <col min="9223" max="9472" width="9" style="2"/>
    <col min="9473" max="9473" width="2" style="2" customWidth="1"/>
    <col min="9474" max="9474" width="5" style="2" customWidth="1"/>
    <col min="9475" max="9475" width="17.625" style="2" bestFit="1" customWidth="1"/>
    <col min="9476" max="9476" width="10.75" style="2" customWidth="1"/>
    <col min="9477" max="9477" width="14.25" style="2" customWidth="1"/>
    <col min="9478" max="9478" width="49.25" style="2" bestFit="1" customWidth="1"/>
    <col min="9479" max="9728" width="9" style="2"/>
    <col min="9729" max="9729" width="2" style="2" customWidth="1"/>
    <col min="9730" max="9730" width="5" style="2" customWidth="1"/>
    <col min="9731" max="9731" width="17.625" style="2" bestFit="1" customWidth="1"/>
    <col min="9732" max="9732" width="10.75" style="2" customWidth="1"/>
    <col min="9733" max="9733" width="14.25" style="2" customWidth="1"/>
    <col min="9734" max="9734" width="49.25" style="2" bestFit="1" customWidth="1"/>
    <col min="9735" max="9984" width="9" style="2"/>
    <col min="9985" max="9985" width="2" style="2" customWidth="1"/>
    <col min="9986" max="9986" width="5" style="2" customWidth="1"/>
    <col min="9987" max="9987" width="17.625" style="2" bestFit="1" customWidth="1"/>
    <col min="9988" max="9988" width="10.75" style="2" customWidth="1"/>
    <col min="9989" max="9989" width="14.25" style="2" customWidth="1"/>
    <col min="9990" max="9990" width="49.25" style="2" bestFit="1" customWidth="1"/>
    <col min="9991" max="10240" width="9" style="2"/>
    <col min="10241" max="10241" width="2" style="2" customWidth="1"/>
    <col min="10242" max="10242" width="5" style="2" customWidth="1"/>
    <col min="10243" max="10243" width="17.625" style="2" bestFit="1" customWidth="1"/>
    <col min="10244" max="10244" width="10.75" style="2" customWidth="1"/>
    <col min="10245" max="10245" width="14.25" style="2" customWidth="1"/>
    <col min="10246" max="10246" width="49.25" style="2" bestFit="1" customWidth="1"/>
    <col min="10247" max="10496" width="9" style="2"/>
    <col min="10497" max="10497" width="2" style="2" customWidth="1"/>
    <col min="10498" max="10498" width="5" style="2" customWidth="1"/>
    <col min="10499" max="10499" width="17.625" style="2" bestFit="1" customWidth="1"/>
    <col min="10500" max="10500" width="10.75" style="2" customWidth="1"/>
    <col min="10501" max="10501" width="14.25" style="2" customWidth="1"/>
    <col min="10502" max="10502" width="49.25" style="2" bestFit="1" customWidth="1"/>
    <col min="10503" max="10752" width="9" style="2"/>
    <col min="10753" max="10753" width="2" style="2" customWidth="1"/>
    <col min="10754" max="10754" width="5" style="2" customWidth="1"/>
    <col min="10755" max="10755" width="17.625" style="2" bestFit="1" customWidth="1"/>
    <col min="10756" max="10756" width="10.75" style="2" customWidth="1"/>
    <col min="10757" max="10757" width="14.25" style="2" customWidth="1"/>
    <col min="10758" max="10758" width="49.25" style="2" bestFit="1" customWidth="1"/>
    <col min="10759" max="11008" width="9" style="2"/>
    <col min="11009" max="11009" width="2" style="2" customWidth="1"/>
    <col min="11010" max="11010" width="5" style="2" customWidth="1"/>
    <col min="11011" max="11011" width="17.625" style="2" bestFit="1" customWidth="1"/>
    <col min="11012" max="11012" width="10.75" style="2" customWidth="1"/>
    <col min="11013" max="11013" width="14.25" style="2" customWidth="1"/>
    <col min="11014" max="11014" width="49.25" style="2" bestFit="1" customWidth="1"/>
    <col min="11015" max="11264" width="9" style="2"/>
    <col min="11265" max="11265" width="2" style="2" customWidth="1"/>
    <col min="11266" max="11266" width="5" style="2" customWidth="1"/>
    <col min="11267" max="11267" width="17.625" style="2" bestFit="1" customWidth="1"/>
    <col min="11268" max="11268" width="10.75" style="2" customWidth="1"/>
    <col min="11269" max="11269" width="14.25" style="2" customWidth="1"/>
    <col min="11270" max="11270" width="49.25" style="2" bestFit="1" customWidth="1"/>
    <col min="11271" max="11520" width="9" style="2"/>
    <col min="11521" max="11521" width="2" style="2" customWidth="1"/>
    <col min="11522" max="11522" width="5" style="2" customWidth="1"/>
    <col min="11523" max="11523" width="17.625" style="2" bestFit="1" customWidth="1"/>
    <col min="11524" max="11524" width="10.75" style="2" customWidth="1"/>
    <col min="11525" max="11525" width="14.25" style="2" customWidth="1"/>
    <col min="11526" max="11526" width="49.25" style="2" bestFit="1" customWidth="1"/>
    <col min="11527" max="11776" width="9" style="2"/>
    <col min="11777" max="11777" width="2" style="2" customWidth="1"/>
    <col min="11778" max="11778" width="5" style="2" customWidth="1"/>
    <col min="11779" max="11779" width="17.625" style="2" bestFit="1" customWidth="1"/>
    <col min="11780" max="11780" width="10.75" style="2" customWidth="1"/>
    <col min="11781" max="11781" width="14.25" style="2" customWidth="1"/>
    <col min="11782" max="11782" width="49.25" style="2" bestFit="1" customWidth="1"/>
    <col min="11783" max="12032" width="9" style="2"/>
    <col min="12033" max="12033" width="2" style="2" customWidth="1"/>
    <col min="12034" max="12034" width="5" style="2" customWidth="1"/>
    <col min="12035" max="12035" width="17.625" style="2" bestFit="1" customWidth="1"/>
    <col min="12036" max="12036" width="10.75" style="2" customWidth="1"/>
    <col min="12037" max="12037" width="14.25" style="2" customWidth="1"/>
    <col min="12038" max="12038" width="49.25" style="2" bestFit="1" customWidth="1"/>
    <col min="12039" max="12288" width="9" style="2"/>
    <col min="12289" max="12289" width="2" style="2" customWidth="1"/>
    <col min="12290" max="12290" width="5" style="2" customWidth="1"/>
    <col min="12291" max="12291" width="17.625" style="2" bestFit="1" customWidth="1"/>
    <col min="12292" max="12292" width="10.75" style="2" customWidth="1"/>
    <col min="12293" max="12293" width="14.25" style="2" customWidth="1"/>
    <col min="12294" max="12294" width="49.25" style="2" bestFit="1" customWidth="1"/>
    <col min="12295" max="12544" width="9" style="2"/>
    <col min="12545" max="12545" width="2" style="2" customWidth="1"/>
    <col min="12546" max="12546" width="5" style="2" customWidth="1"/>
    <col min="12547" max="12547" width="17.625" style="2" bestFit="1" customWidth="1"/>
    <col min="12548" max="12548" width="10.75" style="2" customWidth="1"/>
    <col min="12549" max="12549" width="14.25" style="2" customWidth="1"/>
    <col min="12550" max="12550" width="49.25" style="2" bestFit="1" customWidth="1"/>
    <col min="12551" max="12800" width="9" style="2"/>
    <col min="12801" max="12801" width="2" style="2" customWidth="1"/>
    <col min="12802" max="12802" width="5" style="2" customWidth="1"/>
    <col min="12803" max="12803" width="17.625" style="2" bestFit="1" customWidth="1"/>
    <col min="12804" max="12804" width="10.75" style="2" customWidth="1"/>
    <col min="12805" max="12805" width="14.25" style="2" customWidth="1"/>
    <col min="12806" max="12806" width="49.25" style="2" bestFit="1" customWidth="1"/>
    <col min="12807" max="13056" width="9" style="2"/>
    <col min="13057" max="13057" width="2" style="2" customWidth="1"/>
    <col min="13058" max="13058" width="5" style="2" customWidth="1"/>
    <col min="13059" max="13059" width="17.625" style="2" bestFit="1" customWidth="1"/>
    <col min="13060" max="13060" width="10.75" style="2" customWidth="1"/>
    <col min="13061" max="13061" width="14.25" style="2" customWidth="1"/>
    <col min="13062" max="13062" width="49.25" style="2" bestFit="1" customWidth="1"/>
    <col min="13063" max="13312" width="9" style="2"/>
    <col min="13313" max="13313" width="2" style="2" customWidth="1"/>
    <col min="13314" max="13314" width="5" style="2" customWidth="1"/>
    <col min="13315" max="13315" width="17.625" style="2" bestFit="1" customWidth="1"/>
    <col min="13316" max="13316" width="10.75" style="2" customWidth="1"/>
    <col min="13317" max="13317" width="14.25" style="2" customWidth="1"/>
    <col min="13318" max="13318" width="49.25" style="2" bestFit="1" customWidth="1"/>
    <col min="13319" max="13568" width="9" style="2"/>
    <col min="13569" max="13569" width="2" style="2" customWidth="1"/>
    <col min="13570" max="13570" width="5" style="2" customWidth="1"/>
    <col min="13571" max="13571" width="17.625" style="2" bestFit="1" customWidth="1"/>
    <col min="13572" max="13572" width="10.75" style="2" customWidth="1"/>
    <col min="13573" max="13573" width="14.25" style="2" customWidth="1"/>
    <col min="13574" max="13574" width="49.25" style="2" bestFit="1" customWidth="1"/>
    <col min="13575" max="13824" width="9" style="2"/>
    <col min="13825" max="13825" width="2" style="2" customWidth="1"/>
    <col min="13826" max="13826" width="5" style="2" customWidth="1"/>
    <col min="13827" max="13827" width="17.625" style="2" bestFit="1" customWidth="1"/>
    <col min="13828" max="13828" width="10.75" style="2" customWidth="1"/>
    <col min="13829" max="13829" width="14.25" style="2" customWidth="1"/>
    <col min="13830" max="13830" width="49.25" style="2" bestFit="1" customWidth="1"/>
    <col min="13831" max="14080" width="9" style="2"/>
    <col min="14081" max="14081" width="2" style="2" customWidth="1"/>
    <col min="14082" max="14082" width="5" style="2" customWidth="1"/>
    <col min="14083" max="14083" width="17.625" style="2" bestFit="1" customWidth="1"/>
    <col min="14084" max="14084" width="10.75" style="2" customWidth="1"/>
    <col min="14085" max="14085" width="14.25" style="2" customWidth="1"/>
    <col min="14086" max="14086" width="49.25" style="2" bestFit="1" customWidth="1"/>
    <col min="14087" max="14336" width="9" style="2"/>
    <col min="14337" max="14337" width="2" style="2" customWidth="1"/>
    <col min="14338" max="14338" width="5" style="2" customWidth="1"/>
    <col min="14339" max="14339" width="17.625" style="2" bestFit="1" customWidth="1"/>
    <col min="14340" max="14340" width="10.75" style="2" customWidth="1"/>
    <col min="14341" max="14341" width="14.25" style="2" customWidth="1"/>
    <col min="14342" max="14342" width="49.25" style="2" bestFit="1" customWidth="1"/>
    <col min="14343" max="14592" width="9" style="2"/>
    <col min="14593" max="14593" width="2" style="2" customWidth="1"/>
    <col min="14594" max="14594" width="5" style="2" customWidth="1"/>
    <col min="14595" max="14595" width="17.625" style="2" bestFit="1" customWidth="1"/>
    <col min="14596" max="14596" width="10.75" style="2" customWidth="1"/>
    <col min="14597" max="14597" width="14.25" style="2" customWidth="1"/>
    <col min="14598" max="14598" width="49.25" style="2" bestFit="1" customWidth="1"/>
    <col min="14599" max="14848" width="9" style="2"/>
    <col min="14849" max="14849" width="2" style="2" customWidth="1"/>
    <col min="14850" max="14850" width="5" style="2" customWidth="1"/>
    <col min="14851" max="14851" width="17.625" style="2" bestFit="1" customWidth="1"/>
    <col min="14852" max="14852" width="10.75" style="2" customWidth="1"/>
    <col min="14853" max="14853" width="14.25" style="2" customWidth="1"/>
    <col min="14854" max="14854" width="49.25" style="2" bestFit="1" customWidth="1"/>
    <col min="14855" max="15104" width="9" style="2"/>
    <col min="15105" max="15105" width="2" style="2" customWidth="1"/>
    <col min="15106" max="15106" width="5" style="2" customWidth="1"/>
    <col min="15107" max="15107" width="17.625" style="2" bestFit="1" customWidth="1"/>
    <col min="15108" max="15108" width="10.75" style="2" customWidth="1"/>
    <col min="15109" max="15109" width="14.25" style="2" customWidth="1"/>
    <col min="15110" max="15110" width="49.25" style="2" bestFit="1" customWidth="1"/>
    <col min="15111" max="15360" width="9" style="2"/>
    <col min="15361" max="15361" width="2" style="2" customWidth="1"/>
    <col min="15362" max="15362" width="5" style="2" customWidth="1"/>
    <col min="15363" max="15363" width="17.625" style="2" bestFit="1" customWidth="1"/>
    <col min="15364" max="15364" width="10.75" style="2" customWidth="1"/>
    <col min="15365" max="15365" width="14.25" style="2" customWidth="1"/>
    <col min="15366" max="15366" width="49.25" style="2" bestFit="1" customWidth="1"/>
    <col min="15367" max="15616" width="9" style="2"/>
    <col min="15617" max="15617" width="2" style="2" customWidth="1"/>
    <col min="15618" max="15618" width="5" style="2" customWidth="1"/>
    <col min="15619" max="15619" width="17.625" style="2" bestFit="1" customWidth="1"/>
    <col min="15620" max="15620" width="10.75" style="2" customWidth="1"/>
    <col min="15621" max="15621" width="14.25" style="2" customWidth="1"/>
    <col min="15622" max="15622" width="49.25" style="2" bestFit="1" customWidth="1"/>
    <col min="15623" max="15872" width="9" style="2"/>
    <col min="15873" max="15873" width="2" style="2" customWidth="1"/>
    <col min="15874" max="15874" width="5" style="2" customWidth="1"/>
    <col min="15875" max="15875" width="17.625" style="2" bestFit="1" customWidth="1"/>
    <col min="15876" max="15876" width="10.75" style="2" customWidth="1"/>
    <col min="15877" max="15877" width="14.25" style="2" customWidth="1"/>
    <col min="15878" max="15878" width="49.25" style="2" bestFit="1" customWidth="1"/>
    <col min="15879" max="16128" width="9" style="2"/>
    <col min="16129" max="16129" width="2" style="2" customWidth="1"/>
    <col min="16130" max="16130" width="5" style="2" customWidth="1"/>
    <col min="16131" max="16131" width="17.625" style="2" bestFit="1" customWidth="1"/>
    <col min="16132" max="16132" width="10.75" style="2" customWidth="1"/>
    <col min="16133" max="16133" width="14.25" style="2" customWidth="1"/>
    <col min="16134" max="16134" width="49.25" style="2" bestFit="1" customWidth="1"/>
    <col min="16135" max="16384" width="9" style="2"/>
  </cols>
  <sheetData>
    <row r="2" spans="2:6" ht="17.25">
      <c r="B2" s="1" t="s">
        <v>343</v>
      </c>
      <c r="D2" s="1"/>
    </row>
    <row r="3" spans="2:6" ht="12.4" customHeight="1"/>
    <row r="4" spans="2:6" ht="12.4" customHeight="1">
      <c r="B4" s="3" t="s">
        <v>0</v>
      </c>
    </row>
    <row r="5" spans="2:6" ht="62.85" customHeight="1">
      <c r="B5" s="636" t="s">
        <v>294</v>
      </c>
      <c r="C5" s="636"/>
      <c r="D5" s="636"/>
      <c r="E5" s="636"/>
      <c r="F5" s="636"/>
    </row>
    <row r="6" spans="2:6" ht="14.25" customHeight="1" thickBot="1">
      <c r="B6" s="4" t="s">
        <v>1</v>
      </c>
      <c r="D6" s="5"/>
    </row>
    <row r="7" spans="2:6" ht="20.100000000000001" customHeight="1">
      <c r="B7" s="6" t="s">
        <v>2</v>
      </c>
      <c r="C7" s="7" t="s">
        <v>3</v>
      </c>
      <c r="D7" s="8" t="s">
        <v>4</v>
      </c>
      <c r="E7" s="7"/>
      <c r="F7" s="9" t="s">
        <v>5</v>
      </c>
    </row>
    <row r="8" spans="2:6" ht="31.5" customHeight="1">
      <c r="B8" s="471" t="s">
        <v>340</v>
      </c>
      <c r="C8" s="472" t="s">
        <v>295</v>
      </c>
      <c r="D8" s="473" t="s">
        <v>295</v>
      </c>
      <c r="E8" s="642" t="s">
        <v>6</v>
      </c>
      <c r="F8" s="474" t="s">
        <v>296</v>
      </c>
    </row>
    <row r="9" spans="2:6" ht="35.85" customHeight="1">
      <c r="B9" s="475">
        <v>2</v>
      </c>
      <c r="C9" s="472" t="s">
        <v>297</v>
      </c>
      <c r="D9" s="473" t="s">
        <v>297</v>
      </c>
      <c r="E9" s="643"/>
      <c r="F9" s="474" t="s">
        <v>298</v>
      </c>
    </row>
    <row r="10" spans="2:6" ht="17.850000000000001" customHeight="1">
      <c r="B10" s="10">
        <v>3</v>
      </c>
      <c r="C10" s="11" t="s">
        <v>7</v>
      </c>
      <c r="D10" s="644" t="s">
        <v>8</v>
      </c>
      <c r="E10" s="12" t="s">
        <v>7</v>
      </c>
      <c r="F10" s="13" t="s">
        <v>9</v>
      </c>
    </row>
    <row r="11" spans="2:6" ht="17.850000000000001" customHeight="1">
      <c r="B11" s="14">
        <v>4</v>
      </c>
      <c r="C11" s="15" t="s">
        <v>10</v>
      </c>
      <c r="D11" s="645"/>
      <c r="E11" s="12" t="s">
        <v>11</v>
      </c>
      <c r="F11" s="13" t="s">
        <v>12</v>
      </c>
    </row>
    <row r="12" spans="2:6" ht="17.850000000000001" customHeight="1">
      <c r="B12" s="14">
        <v>5</v>
      </c>
      <c r="C12" s="15" t="s">
        <v>13</v>
      </c>
      <c r="D12" s="645"/>
      <c r="E12" s="637" t="s">
        <v>14</v>
      </c>
      <c r="F12" s="16" t="s">
        <v>15</v>
      </c>
    </row>
    <row r="13" spans="2:6" ht="17.850000000000001" customHeight="1">
      <c r="B13" s="14">
        <v>6</v>
      </c>
      <c r="C13" s="15" t="s">
        <v>16</v>
      </c>
      <c r="D13" s="645"/>
      <c r="E13" s="638"/>
      <c r="F13" s="17" t="s">
        <v>17</v>
      </c>
    </row>
    <row r="14" spans="2:6" ht="17.850000000000001" customHeight="1">
      <c r="B14" s="14">
        <v>7</v>
      </c>
      <c r="C14" s="15" t="s">
        <v>18</v>
      </c>
      <c r="D14" s="645"/>
      <c r="E14" s="638"/>
      <c r="F14" s="17" t="s">
        <v>19</v>
      </c>
    </row>
    <row r="15" spans="2:6" ht="17.850000000000001" customHeight="1">
      <c r="B15" s="14">
        <v>8</v>
      </c>
      <c r="C15" s="15" t="s">
        <v>20</v>
      </c>
      <c r="D15" s="645"/>
      <c r="E15" s="638"/>
      <c r="F15" s="17" t="s">
        <v>21</v>
      </c>
    </row>
    <row r="16" spans="2:6" ht="17.850000000000001" customHeight="1">
      <c r="B16" s="14">
        <v>9</v>
      </c>
      <c r="C16" s="15" t="s">
        <v>22</v>
      </c>
      <c r="D16" s="645"/>
      <c r="E16" s="639"/>
      <c r="F16" s="18" t="s">
        <v>23</v>
      </c>
    </row>
    <row r="17" spans="2:6" ht="17.850000000000001" customHeight="1">
      <c r="B17" s="14">
        <v>10</v>
      </c>
      <c r="C17" s="15" t="s">
        <v>24</v>
      </c>
      <c r="D17" s="645"/>
      <c r="E17" s="12" t="s">
        <v>24</v>
      </c>
      <c r="F17" s="13" t="s">
        <v>25</v>
      </c>
    </row>
    <row r="18" spans="2:6" ht="17.850000000000001" customHeight="1">
      <c r="B18" s="19">
        <v>11</v>
      </c>
      <c r="C18" s="577" t="s">
        <v>341</v>
      </c>
      <c r="D18" s="646"/>
      <c r="E18" s="575" t="s">
        <v>341</v>
      </c>
      <c r="F18" s="576" t="s">
        <v>342</v>
      </c>
    </row>
    <row r="19" spans="2:6" ht="17.850000000000001" customHeight="1">
      <c r="B19" s="10">
        <v>12</v>
      </c>
      <c r="C19" s="11" t="s">
        <v>26</v>
      </c>
      <c r="D19" s="640" t="s">
        <v>27</v>
      </c>
      <c r="E19" s="12" t="s">
        <v>26</v>
      </c>
      <c r="F19" s="13" t="s">
        <v>28</v>
      </c>
    </row>
    <row r="20" spans="2:6" ht="17.850000000000001" customHeight="1">
      <c r="B20" s="19">
        <v>13</v>
      </c>
      <c r="C20" s="20" t="s">
        <v>29</v>
      </c>
      <c r="D20" s="641"/>
      <c r="E20" s="12" t="s">
        <v>29</v>
      </c>
      <c r="F20" s="13" t="s">
        <v>30</v>
      </c>
    </row>
    <row r="21" spans="2:6" ht="17.850000000000001" customHeight="1">
      <c r="B21" s="476">
        <v>14</v>
      </c>
      <c r="C21" s="477" t="s">
        <v>31</v>
      </c>
      <c r="D21" s="632"/>
      <c r="E21" s="634"/>
      <c r="F21" s="478" t="s">
        <v>32</v>
      </c>
    </row>
    <row r="22" spans="2:6" ht="14.25" thickBot="1">
      <c r="B22" s="479">
        <v>15</v>
      </c>
      <c r="C22" s="480" t="s">
        <v>299</v>
      </c>
      <c r="D22" s="633"/>
      <c r="E22" s="635"/>
      <c r="F22" s="481" t="s">
        <v>300</v>
      </c>
    </row>
  </sheetData>
  <mergeCells count="7">
    <mergeCell ref="D21:D22"/>
    <mergeCell ref="E21:E22"/>
    <mergeCell ref="B5:F5"/>
    <mergeCell ref="E12:E16"/>
    <mergeCell ref="D19:D20"/>
    <mergeCell ref="E8:E9"/>
    <mergeCell ref="D10:D18"/>
  </mergeCells>
  <phoneticPr fontId="8"/>
  <pageMargins left="0.25" right="0.25" top="0.75" bottom="0.75" header="0.3" footer="0.3"/>
  <pageSetup paperSize="9" scale="97" orientation="portrait" horizontalDpi="1200" verticalDpi="12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1:AP15"/>
  <sheetViews>
    <sheetView showGridLines="0" zoomScaleNormal="75" zoomScaleSheetLayoutView="75" workbookViewId="0"/>
  </sheetViews>
  <sheetFormatPr defaultRowHeight="12"/>
  <cols>
    <col min="1" max="1" width="2.75" style="428" customWidth="1"/>
    <col min="2" max="2" width="4.125" style="428" customWidth="1"/>
    <col min="3" max="3" width="31.25" style="431" customWidth="1"/>
    <col min="4" max="40" width="9.375" style="428" customWidth="1"/>
    <col min="41" max="42" width="9" style="428" customWidth="1"/>
    <col min="43" max="16384" width="9" style="428"/>
  </cols>
  <sheetData>
    <row r="1" spans="2:42" ht="12.75" thickBot="1">
      <c r="C1" s="432" t="s">
        <v>242</v>
      </c>
      <c r="Q1" s="428" t="s">
        <v>243</v>
      </c>
      <c r="R1" s="428" t="s">
        <v>244</v>
      </c>
      <c r="S1" s="428" t="s">
        <v>245</v>
      </c>
      <c r="T1" s="428" t="s">
        <v>246</v>
      </c>
      <c r="U1" s="428" t="s">
        <v>247</v>
      </c>
      <c r="V1" s="428" t="s">
        <v>248</v>
      </c>
      <c r="W1" s="428" t="s">
        <v>249</v>
      </c>
      <c r="X1" s="428" t="s">
        <v>250</v>
      </c>
      <c r="Y1" s="428" t="s">
        <v>251</v>
      </c>
      <c r="Z1" s="428" t="s">
        <v>252</v>
      </c>
      <c r="AA1" s="428" t="s">
        <v>253</v>
      </c>
      <c r="AB1" s="428" t="s">
        <v>254</v>
      </c>
      <c r="AC1" s="428" t="s">
        <v>255</v>
      </c>
      <c r="AD1" s="428" t="s">
        <v>256</v>
      </c>
      <c r="AE1" s="428" t="s">
        <v>257</v>
      </c>
      <c r="AF1" s="428" t="s">
        <v>258</v>
      </c>
      <c r="AG1" s="428" t="s">
        <v>259</v>
      </c>
      <c r="AH1" s="428" t="s">
        <v>260</v>
      </c>
      <c r="AI1" s="428" t="s">
        <v>261</v>
      </c>
      <c r="AJ1" s="428" t="s">
        <v>262</v>
      </c>
      <c r="AK1" s="428" t="s">
        <v>263</v>
      </c>
      <c r="AL1" s="428" t="s">
        <v>264</v>
      </c>
      <c r="AM1" s="428" t="s">
        <v>265</v>
      </c>
      <c r="AN1" s="428" t="s">
        <v>266</v>
      </c>
      <c r="AO1" s="428" t="s">
        <v>267</v>
      </c>
      <c r="AP1" s="428" t="s">
        <v>268</v>
      </c>
    </row>
    <row r="2" spans="2:42">
      <c r="B2" s="433"/>
      <c r="C2" s="434"/>
      <c r="D2" s="435">
        <f>'１次効果'!D49</f>
        <v>1</v>
      </c>
      <c r="E2" s="435">
        <f>'１次効果'!E49</f>
        <v>2</v>
      </c>
      <c r="F2" s="435">
        <f>'１次効果'!F49</f>
        <v>3</v>
      </c>
      <c r="G2" s="435">
        <f>'１次効果'!G49</f>
        <v>4</v>
      </c>
      <c r="H2" s="435">
        <f>'１次効果'!H49</f>
        <v>5</v>
      </c>
      <c r="I2" s="435">
        <f>'１次効果'!I49</f>
        <v>6</v>
      </c>
      <c r="J2" s="435">
        <f>'１次効果'!J49</f>
        <v>7</v>
      </c>
      <c r="K2" s="435">
        <f>'１次効果'!K49</f>
        <v>8</v>
      </c>
      <c r="L2" s="435">
        <f>'１次効果'!L49</f>
        <v>9</v>
      </c>
      <c r="M2" s="435">
        <f>'１次効果'!M49</f>
        <v>10</v>
      </c>
      <c r="N2" s="435">
        <f>'１次効果'!N49</f>
        <v>11</v>
      </c>
      <c r="O2" s="435">
        <f>'１次効果'!O49</f>
        <v>12</v>
      </c>
      <c r="P2" s="435">
        <f>'１次効果'!P49</f>
        <v>13</v>
      </c>
      <c r="Q2" s="435">
        <f>'１次効果'!Q49</f>
        <v>14</v>
      </c>
      <c r="R2" s="435">
        <f>'１次効果'!R49</f>
        <v>15</v>
      </c>
      <c r="S2" s="435">
        <f>'１次効果'!S49</f>
        <v>16</v>
      </c>
      <c r="T2" s="435">
        <f>'１次効果'!T49</f>
        <v>17</v>
      </c>
      <c r="U2" s="435">
        <f>'１次効果'!U49</f>
        <v>18</v>
      </c>
      <c r="V2" s="435">
        <f>'１次効果'!V49</f>
        <v>19</v>
      </c>
      <c r="W2" s="435">
        <f>'１次効果'!W49</f>
        <v>20</v>
      </c>
      <c r="X2" s="435">
        <f>'１次効果'!X49</f>
        <v>21</v>
      </c>
      <c r="Y2" s="435">
        <f>'１次効果'!Y49</f>
        <v>22</v>
      </c>
      <c r="Z2" s="435">
        <f>'１次効果'!Z49</f>
        <v>23</v>
      </c>
      <c r="AA2" s="435">
        <f>'１次効果'!AA49</f>
        <v>24</v>
      </c>
      <c r="AB2" s="435">
        <f>'１次効果'!AB49</f>
        <v>25</v>
      </c>
      <c r="AC2" s="435">
        <f>'１次効果'!AC49</f>
        <v>26</v>
      </c>
      <c r="AD2" s="435">
        <f>'１次効果'!AD49</f>
        <v>27</v>
      </c>
      <c r="AE2" s="435">
        <f>'１次効果'!AE49</f>
        <v>28</v>
      </c>
      <c r="AF2" s="435">
        <f>'１次効果'!AF49</f>
        <v>29</v>
      </c>
      <c r="AG2" s="435">
        <f>'１次効果'!AG49</f>
        <v>30</v>
      </c>
      <c r="AH2" s="435">
        <f>'１次効果'!AH49</f>
        <v>31</v>
      </c>
      <c r="AI2" s="435">
        <f>'１次効果'!AI49</f>
        <v>32</v>
      </c>
      <c r="AJ2" s="435">
        <f>'１次効果'!AJ49</f>
        <v>33</v>
      </c>
      <c r="AK2" s="435">
        <f>'１次効果'!AK49</f>
        <v>34</v>
      </c>
      <c r="AL2" s="435">
        <f>'１次効果'!AL49</f>
        <v>35</v>
      </c>
      <c r="AM2" s="435">
        <f>'１次効果'!AM49</f>
        <v>36</v>
      </c>
      <c r="AN2" s="435">
        <f>'１次効果'!AN49</f>
        <v>37</v>
      </c>
      <c r="AO2" s="435">
        <f>'１次効果'!AO49</f>
        <v>38</v>
      </c>
      <c r="AP2" s="436">
        <f>'１次効果'!AP49</f>
        <v>39</v>
      </c>
    </row>
    <row r="3" spans="2:42" ht="42.75" customHeight="1">
      <c r="B3" s="437"/>
      <c r="C3" s="438"/>
      <c r="D3" s="613" t="str">
        <f>'１次効果'!D50</f>
        <v>農業</v>
      </c>
      <c r="E3" s="613" t="str">
        <f>'１次効果'!E50</f>
        <v>林業</v>
      </c>
      <c r="F3" s="613" t="str">
        <f>'１次効果'!F50</f>
        <v>漁業</v>
      </c>
      <c r="G3" s="613" t="str">
        <f>'１次効果'!G50</f>
        <v>鉱業</v>
      </c>
      <c r="H3" s="613" t="str">
        <f>'１次効果'!H50</f>
        <v>飲食料品</v>
      </c>
      <c r="I3" s="613" t="str">
        <f>'１次効果'!I50</f>
        <v>繊維製品</v>
      </c>
      <c r="J3" s="613" t="str">
        <f>'１次効果'!J50</f>
        <v>パルプ・紙・木製品</v>
      </c>
      <c r="K3" s="613" t="str">
        <f>'１次効果'!K50</f>
        <v>化学製品</v>
      </c>
      <c r="L3" s="613" t="str">
        <f>'１次効果'!L50</f>
        <v>石油・石炭製品</v>
      </c>
      <c r="M3" s="613" t="str">
        <f>'１次効果'!M50</f>
        <v>プラスチック・ゴム製品</v>
      </c>
      <c r="N3" s="613" t="str">
        <f>'１次効果'!N50</f>
        <v>窯業・土石製品</v>
      </c>
      <c r="O3" s="613" t="str">
        <f>'１次効果'!O50</f>
        <v>鉄鋼</v>
      </c>
      <c r="P3" s="613" t="str">
        <f>'１次効果'!P50</f>
        <v>非鉄金属</v>
      </c>
      <c r="Q3" s="613" t="str">
        <f>'１次効果'!Q50</f>
        <v>金属製品</v>
      </c>
      <c r="R3" s="613" t="str">
        <f>'１次効果'!R50</f>
        <v>はん用機械</v>
      </c>
      <c r="S3" s="613" t="str">
        <f>'１次効果'!S50</f>
        <v>生産用機械</v>
      </c>
      <c r="T3" s="613" t="str">
        <f>'１次効果'!T50</f>
        <v>業務用機械</v>
      </c>
      <c r="U3" s="613" t="str">
        <f>'１次効果'!U50</f>
        <v>電子部品</v>
      </c>
      <c r="V3" s="613" t="str">
        <f>'１次効果'!V50</f>
        <v>電気機械</v>
      </c>
      <c r="W3" s="613" t="str">
        <f>'１次効果'!W50</f>
        <v>情報通信機器</v>
      </c>
      <c r="X3" s="613" t="str">
        <f>'１次効果'!X50</f>
        <v>輸送機械</v>
      </c>
      <c r="Y3" s="613" t="str">
        <f>'１次効果'!Y50</f>
        <v>その他の製造工業製品</v>
      </c>
      <c r="Z3" s="613" t="str">
        <f>'１次効果'!Z50</f>
        <v>建設</v>
      </c>
      <c r="AA3" s="613" t="str">
        <f>'１次効果'!AA50</f>
        <v>電力・ガス・熱供給</v>
      </c>
      <c r="AB3" s="613" t="str">
        <f>'１次効果'!AB50</f>
        <v>水道</v>
      </c>
      <c r="AC3" s="615" t="str">
        <f>'１次効果'!AC50</f>
        <v>廃棄物処理</v>
      </c>
      <c r="AD3" s="613" t="str">
        <f>'１次効果'!AD50</f>
        <v>商業</v>
      </c>
      <c r="AE3" s="613" t="str">
        <f>'１次効果'!AE50</f>
        <v>金融・保険</v>
      </c>
      <c r="AF3" s="613" t="str">
        <f>'１次効果'!AF50</f>
        <v>不動産</v>
      </c>
      <c r="AG3" s="613" t="str">
        <f>'１次効果'!AG50</f>
        <v>運輸・郵便</v>
      </c>
      <c r="AH3" s="613" t="str">
        <f>'１次効果'!AH50</f>
        <v>情報通信</v>
      </c>
      <c r="AI3" s="613" t="str">
        <f>'１次効果'!AI50</f>
        <v>公務</v>
      </c>
      <c r="AJ3" s="613" t="str">
        <f>'１次効果'!AJ50</f>
        <v>教育・研究</v>
      </c>
      <c r="AK3" s="613" t="str">
        <f>'１次効果'!AK50</f>
        <v>医療・福祉</v>
      </c>
      <c r="AL3" s="613" t="str">
        <f>'１次効果'!AL50</f>
        <v>他に分類されない会員制団体</v>
      </c>
      <c r="AM3" s="613" t="str">
        <f>'１次効果'!AM50</f>
        <v>対事業所サービス</v>
      </c>
      <c r="AN3" s="613" t="str">
        <f>'１次効果'!AN50</f>
        <v>対個人サービス</v>
      </c>
      <c r="AO3" s="613" t="str">
        <f>'１次効果'!AO50</f>
        <v>事務用品</v>
      </c>
      <c r="AP3" s="614" t="str">
        <f>'１次効果'!AP50</f>
        <v>分類不明</v>
      </c>
    </row>
    <row r="4" spans="2:42" ht="17.25" customHeight="1">
      <c r="B4" s="439">
        <v>1</v>
      </c>
      <c r="C4" s="440" t="s">
        <v>183</v>
      </c>
      <c r="D4" s="441">
        <v>0.5591325454899807</v>
      </c>
      <c r="E4" s="441">
        <v>0.41531591134634471</v>
      </c>
      <c r="F4" s="441">
        <v>0.6218526218526218</v>
      </c>
      <c r="G4" s="441">
        <v>0.98784223766396984</v>
      </c>
      <c r="H4" s="441">
        <v>0.80719447748740136</v>
      </c>
      <c r="I4" s="441">
        <v>0.90332468174514891</v>
      </c>
      <c r="J4" s="441">
        <v>0.8275122363889057</v>
      </c>
      <c r="K4" s="441">
        <v>0.67328828952625785</v>
      </c>
      <c r="L4" s="441">
        <v>0.29854175895630464</v>
      </c>
      <c r="M4" s="441">
        <v>0.71512512113631166</v>
      </c>
      <c r="N4" s="441">
        <v>0.67160713696777807</v>
      </c>
      <c r="O4" s="441">
        <v>0.87696825596775208</v>
      </c>
      <c r="P4" s="441">
        <v>0.79952344229378014</v>
      </c>
      <c r="Q4" s="460">
        <v>0.7784833565277729</v>
      </c>
      <c r="R4" s="441">
        <v>0.62659793200035763</v>
      </c>
      <c r="S4" s="441">
        <v>0.89698251613667324</v>
      </c>
      <c r="T4" s="441">
        <v>0.73215381138410873</v>
      </c>
      <c r="U4" s="441">
        <v>0.77838319286818491</v>
      </c>
      <c r="V4" s="441">
        <v>0.86103247274327499</v>
      </c>
      <c r="W4" s="441">
        <v>0.97805052276121829</v>
      </c>
      <c r="X4" s="441">
        <v>0.55860244949373161</v>
      </c>
      <c r="Y4" s="441">
        <v>0.59348946374815037</v>
      </c>
      <c r="Z4" s="441">
        <v>0</v>
      </c>
      <c r="AA4" s="441">
        <v>0.2472084499555387</v>
      </c>
      <c r="AB4" s="441">
        <v>3.3980918940146432E-2</v>
      </c>
      <c r="AC4" s="616">
        <v>4.7317119333811775E-5</v>
      </c>
      <c r="AD4" s="441">
        <v>0.76367693436737605</v>
      </c>
      <c r="AE4" s="441">
        <v>0.11821854198776072</v>
      </c>
      <c r="AF4" s="441">
        <v>5.2285942309884814E-2</v>
      </c>
      <c r="AG4" s="441">
        <v>0.4142006741509735</v>
      </c>
      <c r="AH4" s="441">
        <v>0.63937932297143374</v>
      </c>
      <c r="AI4" s="441">
        <v>0</v>
      </c>
      <c r="AJ4" s="441">
        <v>0.50380817407693956</v>
      </c>
      <c r="AK4" s="441">
        <v>1.272010285012215E-2</v>
      </c>
      <c r="AL4" s="441">
        <v>6.2526338603060672E-2</v>
      </c>
      <c r="AM4" s="441">
        <v>0.40478314071519661</v>
      </c>
      <c r="AN4" s="441">
        <v>0.12375748543592779</v>
      </c>
      <c r="AO4" s="441">
        <v>0</v>
      </c>
      <c r="AP4" s="442">
        <v>5.9739596630073999E-2</v>
      </c>
    </row>
    <row r="5" spans="2:42" ht="17.25" customHeight="1">
      <c r="B5" s="439">
        <v>2</v>
      </c>
      <c r="C5" s="440" t="s">
        <v>184</v>
      </c>
      <c r="D5" s="441">
        <v>0.4408674545100193</v>
      </c>
      <c r="E5" s="441">
        <v>0.58468408865365529</v>
      </c>
      <c r="F5" s="441">
        <v>0.3781473781473782</v>
      </c>
      <c r="G5" s="441">
        <v>1.2157762336030165E-2</v>
      </c>
      <c r="H5" s="441">
        <v>0.19280552251259864</v>
      </c>
      <c r="I5" s="441">
        <v>9.6675318254851095E-2</v>
      </c>
      <c r="J5" s="441">
        <v>0.1724877636110943</v>
      </c>
      <c r="K5" s="441">
        <v>0.32671171047374215</v>
      </c>
      <c r="L5" s="441">
        <v>0.70145824104369536</v>
      </c>
      <c r="M5" s="441">
        <v>0.28487487886368834</v>
      </c>
      <c r="N5" s="441">
        <v>0.32839286303222193</v>
      </c>
      <c r="O5" s="441">
        <v>0.12303174403224792</v>
      </c>
      <c r="P5" s="441">
        <v>0.20047655770621986</v>
      </c>
      <c r="Q5" s="460">
        <v>0.2215166434722271</v>
      </c>
      <c r="R5" s="441">
        <v>0.37340206799964237</v>
      </c>
      <c r="S5" s="441">
        <v>0.10301748386332676</v>
      </c>
      <c r="T5" s="441">
        <v>0.26784618861589127</v>
      </c>
      <c r="U5" s="441">
        <v>0.22161680713181509</v>
      </c>
      <c r="V5" s="441">
        <v>0.13896752725672501</v>
      </c>
      <c r="W5" s="441">
        <v>2.1949477238781712E-2</v>
      </c>
      <c r="X5" s="441">
        <v>0.44139755050626839</v>
      </c>
      <c r="Y5" s="441">
        <v>0.40651053625184963</v>
      </c>
      <c r="Z5" s="441">
        <v>1</v>
      </c>
      <c r="AA5" s="441">
        <v>0.7527915500444613</v>
      </c>
      <c r="AB5" s="441">
        <v>0.96601908105985357</v>
      </c>
      <c r="AC5" s="616">
        <v>0.99995268288066619</v>
      </c>
      <c r="AD5" s="441">
        <v>0.23632306563262395</v>
      </c>
      <c r="AE5" s="441">
        <v>0.88178145801223928</v>
      </c>
      <c r="AF5" s="441">
        <v>0.94771405769011519</v>
      </c>
      <c r="AG5" s="441">
        <v>0.5857993258490265</v>
      </c>
      <c r="AH5" s="441">
        <v>0.36062067702856626</v>
      </c>
      <c r="AI5" s="441">
        <v>1</v>
      </c>
      <c r="AJ5" s="441">
        <v>0.49619182592306044</v>
      </c>
      <c r="AK5" s="441">
        <v>0.98727989714987785</v>
      </c>
      <c r="AL5" s="441">
        <v>0.93747366139693933</v>
      </c>
      <c r="AM5" s="441">
        <v>0.59521685928480339</v>
      </c>
      <c r="AN5" s="441">
        <v>0.87624251456407221</v>
      </c>
      <c r="AO5" s="441">
        <v>1</v>
      </c>
      <c r="AP5" s="442">
        <v>0.940260403369926</v>
      </c>
    </row>
    <row r="6" spans="2:42" ht="17.25" customHeight="1">
      <c r="B6" s="443">
        <v>3</v>
      </c>
      <c r="C6" s="444" t="s">
        <v>185</v>
      </c>
      <c r="D6" s="445">
        <v>0.10017683465959328</v>
      </c>
      <c r="E6" s="445">
        <v>0.26880168001050009</v>
      </c>
      <c r="F6" s="445">
        <v>0.18161976771377347</v>
      </c>
      <c r="G6" s="445">
        <v>0.17144607843137255</v>
      </c>
      <c r="H6" s="445">
        <v>0.10301619117347</v>
      </c>
      <c r="I6" s="445">
        <v>0.18658714223849454</v>
      </c>
      <c r="J6" s="445">
        <v>0.11601249574711577</v>
      </c>
      <c r="K6" s="445">
        <v>7.5196886084157727E-2</v>
      </c>
      <c r="L6" s="445">
        <v>5.6987469939907753E-3</v>
      </c>
      <c r="M6" s="445">
        <v>0.15286022838374091</v>
      </c>
      <c r="N6" s="445">
        <v>0.17916627896157067</v>
      </c>
      <c r="O6" s="445">
        <v>0.10055485901779283</v>
      </c>
      <c r="P6" s="445">
        <v>7.1896065509493151E-2</v>
      </c>
      <c r="Q6" s="461">
        <v>0.20986188697782507</v>
      </c>
      <c r="R6" s="445">
        <v>0.15975536056906409</v>
      </c>
      <c r="S6" s="445">
        <v>0.18949312583331512</v>
      </c>
      <c r="T6" s="445">
        <v>9.88475284102317E-2</v>
      </c>
      <c r="U6" s="445">
        <v>6.1758141002998625E-2</v>
      </c>
      <c r="V6" s="445">
        <v>0.1315659890598071</v>
      </c>
      <c r="W6" s="445">
        <v>0.14908531183557761</v>
      </c>
      <c r="X6" s="445">
        <v>8.3854799520379039E-2</v>
      </c>
      <c r="Y6" s="445">
        <v>0.15882117451421179</v>
      </c>
      <c r="Z6" s="445">
        <v>0.31218282799214508</v>
      </c>
      <c r="AA6" s="445">
        <v>0.1079713627969339</v>
      </c>
      <c r="AB6" s="445">
        <v>0.11670196369765044</v>
      </c>
      <c r="AC6" s="617">
        <v>0.37004114814165645</v>
      </c>
      <c r="AD6" s="445">
        <v>0.39472440200434905</v>
      </c>
      <c r="AE6" s="445">
        <v>0.22638147728217903</v>
      </c>
      <c r="AF6" s="445">
        <v>3.5748082075734031E-2</v>
      </c>
      <c r="AG6" s="445">
        <v>0.38249931824379602</v>
      </c>
      <c r="AH6" s="445">
        <v>0.13269238292711552</v>
      </c>
      <c r="AI6" s="445">
        <v>0.32722133574330081</v>
      </c>
      <c r="AJ6" s="445">
        <v>0.41774282292779236</v>
      </c>
      <c r="AK6" s="445">
        <v>0.43910465587476272</v>
      </c>
      <c r="AL6" s="445">
        <v>0.5306562408652441</v>
      </c>
      <c r="AM6" s="445">
        <v>0.33569900959849275</v>
      </c>
      <c r="AN6" s="445">
        <v>0.2448406684767738</v>
      </c>
      <c r="AO6" s="445">
        <v>0</v>
      </c>
      <c r="AP6" s="446">
        <v>1.0233753353019409E-2</v>
      </c>
    </row>
    <row r="7" spans="2:42" ht="17.25" customHeight="1">
      <c r="B7" s="439">
        <v>4</v>
      </c>
      <c r="C7" s="440" t="s">
        <v>186</v>
      </c>
      <c r="D7" s="445">
        <v>0.55922353508560407</v>
      </c>
      <c r="E7" s="445">
        <v>0.72096075600472498</v>
      </c>
      <c r="F7" s="445">
        <v>0.60045599812923844</v>
      </c>
      <c r="G7" s="445">
        <v>0.46813725490196079</v>
      </c>
      <c r="H7" s="445">
        <v>0.31763368477364423</v>
      </c>
      <c r="I7" s="445">
        <v>0.30626746978465413</v>
      </c>
      <c r="J7" s="445">
        <v>0.31940861711669916</v>
      </c>
      <c r="K7" s="445">
        <v>0.27234431441664303</v>
      </c>
      <c r="L7" s="445">
        <v>0.29158030085233783</v>
      </c>
      <c r="M7" s="445">
        <v>0.3223603913324089</v>
      </c>
      <c r="N7" s="445">
        <v>0.46508327905461988</v>
      </c>
      <c r="O7" s="445">
        <v>0.28600581534932112</v>
      </c>
      <c r="P7" s="445">
        <v>0.24614317383239584</v>
      </c>
      <c r="Q7" s="461">
        <v>0.3882972358501855</v>
      </c>
      <c r="R7" s="445">
        <v>0.36051622618579782</v>
      </c>
      <c r="S7" s="445">
        <v>0.41591440624248649</v>
      </c>
      <c r="T7" s="445">
        <v>0.20457776171545597</v>
      </c>
      <c r="U7" s="445">
        <v>0.31609462326802495</v>
      </c>
      <c r="V7" s="445">
        <v>0.21163349996967004</v>
      </c>
      <c r="W7" s="445">
        <v>0.28319897236002833</v>
      </c>
      <c r="X7" s="445">
        <v>0.18822339067387758</v>
      </c>
      <c r="Y7" s="445">
        <v>0.31613956209774274</v>
      </c>
      <c r="Z7" s="445">
        <v>0.47268469980616296</v>
      </c>
      <c r="AA7" s="445">
        <v>0.44766974879202609</v>
      </c>
      <c r="AB7" s="445">
        <v>0.54546664153370217</v>
      </c>
      <c r="AC7" s="617">
        <v>0.67415345836358931</v>
      </c>
      <c r="AD7" s="445">
        <v>0.77326968116871697</v>
      </c>
      <c r="AE7" s="445">
        <v>0.72168425752846566</v>
      </c>
      <c r="AF7" s="445">
        <v>0.8814885549661251</v>
      </c>
      <c r="AG7" s="445">
        <v>0.72581981183528765</v>
      </c>
      <c r="AH7" s="445">
        <v>0.5767673408708579</v>
      </c>
      <c r="AI7" s="445">
        <v>0.7828487510061144</v>
      </c>
      <c r="AJ7" s="445">
        <v>0.74206557270932449</v>
      </c>
      <c r="AK7" s="445">
        <v>0.62831808390385391</v>
      </c>
      <c r="AL7" s="445">
        <v>0.67924827048621261</v>
      </c>
      <c r="AM7" s="445">
        <v>0.67203293275963027</v>
      </c>
      <c r="AN7" s="445">
        <v>0.56729362673907091</v>
      </c>
      <c r="AO7" s="445">
        <v>0</v>
      </c>
      <c r="AP7" s="446">
        <v>0.49930121948470574</v>
      </c>
    </row>
    <row r="8" spans="2:42" ht="17.25" customHeight="1">
      <c r="B8" s="439">
        <v>5</v>
      </c>
      <c r="C8" s="440" t="s">
        <v>177</v>
      </c>
      <c r="D8" s="445">
        <v>1.0233885946206233E-2</v>
      </c>
      <c r="E8" s="445">
        <v>5.209694801770196E-4</v>
      </c>
      <c r="F8" s="445">
        <v>2.6766182843777947E-3</v>
      </c>
      <c r="G8" s="445">
        <v>-2.0636995253491091E-5</v>
      </c>
      <c r="H8" s="445">
        <v>8.5813441562908446E-2</v>
      </c>
      <c r="I8" s="445">
        <v>1.4662814427552682E-2</v>
      </c>
      <c r="J8" s="445">
        <v>1.1492513356721927E-3</v>
      </c>
      <c r="K8" s="445">
        <v>9.4377565293159976E-3</v>
      </c>
      <c r="L8" s="445">
        <v>2.0808053014147808E-2</v>
      </c>
      <c r="M8" s="445">
        <v>2.8857398362798375E-3</v>
      </c>
      <c r="N8" s="445">
        <v>5.2761917864758891E-4</v>
      </c>
      <c r="O8" s="445">
        <v>-1.7289216023480314E-4</v>
      </c>
      <c r="P8" s="445">
        <v>1.0098369677374974E-3</v>
      </c>
      <c r="Q8" s="461">
        <v>1.0676205544472724E-3</v>
      </c>
      <c r="R8" s="445">
        <v>6.2598885602256309E-5</v>
      </c>
      <c r="S8" s="445">
        <v>2.8433193460365505E-5</v>
      </c>
      <c r="T8" s="445">
        <v>3.6550411593405332E-4</v>
      </c>
      <c r="U8" s="445">
        <v>8.0254981541354241E-4</v>
      </c>
      <c r="V8" s="445">
        <v>1.3489027997523561E-2</v>
      </c>
      <c r="W8" s="445">
        <v>7.9209373781844034E-3</v>
      </c>
      <c r="X8" s="445">
        <v>1.959413909334801E-2</v>
      </c>
      <c r="Y8" s="445">
        <v>1.0546651074270254E-2</v>
      </c>
      <c r="Z8" s="445">
        <v>0</v>
      </c>
      <c r="AA8" s="445">
        <v>4.3228084657540529E-2</v>
      </c>
      <c r="AB8" s="445">
        <v>1.0706243837563916E-2</v>
      </c>
      <c r="AC8" s="617">
        <v>1.8502212744491069E-3</v>
      </c>
      <c r="AD8" s="445">
        <v>0.15299672101075418</v>
      </c>
      <c r="AE8" s="445">
        <v>6.3602302171470504E-2</v>
      </c>
      <c r="AF8" s="445">
        <v>0.18485106968425397</v>
      </c>
      <c r="AG8" s="445">
        <v>4.3134300979110772E-2</v>
      </c>
      <c r="AH8" s="445">
        <v>5.2695650180000456E-2</v>
      </c>
      <c r="AI8" s="445">
        <v>3.7206209442571829E-3</v>
      </c>
      <c r="AJ8" s="445">
        <v>1.9226341977941343E-2</v>
      </c>
      <c r="AK8" s="445">
        <v>6.064570865148701E-2</v>
      </c>
      <c r="AL8" s="445">
        <v>1.4806356194538075E-2</v>
      </c>
      <c r="AM8" s="445">
        <v>1.0450345096420628E-2</v>
      </c>
      <c r="AN8" s="445">
        <v>0.13463254683451423</v>
      </c>
      <c r="AO8" s="445">
        <v>0</v>
      </c>
      <c r="AP8" s="446">
        <v>4.3566989979592304E-5</v>
      </c>
    </row>
    <row r="9" spans="2:42" ht="17.25" customHeight="1" thickBot="1">
      <c r="B9" s="447">
        <v>6</v>
      </c>
      <c r="C9" s="448" t="s">
        <v>74</v>
      </c>
      <c r="D9" s="449">
        <v>5.3428000000000003E-2</v>
      </c>
      <c r="E9" s="449">
        <v>0.12062</v>
      </c>
      <c r="F9" s="449">
        <v>2.7866999999999999E-2</v>
      </c>
      <c r="G9" s="449">
        <v>4.2952999999999998E-2</v>
      </c>
      <c r="H9" s="449">
        <v>3.6712000000000002E-2</v>
      </c>
      <c r="I9" s="449">
        <v>6.1749999999999999E-2</v>
      </c>
      <c r="J9" s="449">
        <v>4.3525000000000001E-2</v>
      </c>
      <c r="K9" s="449">
        <v>9.0650000000000001E-3</v>
      </c>
      <c r="L9" s="449">
        <v>8.4000000000000003E-4</v>
      </c>
      <c r="M9" s="449">
        <v>3.3558999999999999E-2</v>
      </c>
      <c r="N9" s="449">
        <v>3.9294999999999997E-2</v>
      </c>
      <c r="O9" s="449">
        <v>3.7600000000000001E-2</v>
      </c>
      <c r="P9" s="449">
        <v>1.2966999999999999E-2</v>
      </c>
      <c r="Q9" s="460">
        <v>5.568E-2</v>
      </c>
      <c r="R9" s="441">
        <v>3.6336E-2</v>
      </c>
      <c r="S9" s="441">
        <v>4.4567000000000002E-2</v>
      </c>
      <c r="T9" s="441">
        <v>1.6400000000000001E-2</v>
      </c>
      <c r="U9" s="441">
        <v>8.6990000000000001E-3</v>
      </c>
      <c r="V9" s="441">
        <v>3.2407999999999999E-2</v>
      </c>
      <c r="W9" s="441">
        <v>1.5625E-2</v>
      </c>
      <c r="X9" s="441">
        <v>1.5088000000000001E-2</v>
      </c>
      <c r="Y9" s="441">
        <v>4.3950000000000003E-2</v>
      </c>
      <c r="Z9" s="441">
        <v>7.9658000000000007E-2</v>
      </c>
      <c r="AA9" s="441">
        <v>4.4939999999999997E-3</v>
      </c>
      <c r="AB9" s="441">
        <v>5.3877000000000001E-2</v>
      </c>
      <c r="AC9" s="616">
        <v>8.4515999999999994E-2</v>
      </c>
      <c r="AD9" s="441">
        <v>0.14002899999999999</v>
      </c>
      <c r="AE9" s="441">
        <v>5.6498E-2</v>
      </c>
      <c r="AF9" s="441">
        <v>6.5830000000000003E-3</v>
      </c>
      <c r="AG9" s="441">
        <v>9.5211000000000004E-2</v>
      </c>
      <c r="AH9" s="441">
        <v>2.1444999999999999E-2</v>
      </c>
      <c r="AI9" s="441">
        <v>6.4956E-2</v>
      </c>
      <c r="AJ9" s="441">
        <v>0.13586599999999999</v>
      </c>
      <c r="AK9" s="441">
        <v>0.123364</v>
      </c>
      <c r="AL9" s="441">
        <v>0.138373</v>
      </c>
      <c r="AM9" s="441">
        <v>0.111568</v>
      </c>
      <c r="AN9" s="441">
        <v>0.131271</v>
      </c>
      <c r="AO9" s="441">
        <v>0</v>
      </c>
      <c r="AP9" s="442">
        <v>1.815E-3</v>
      </c>
    </row>
    <row r="10" spans="2:42" ht="12.75" thickBot="1">
      <c r="B10" s="430"/>
      <c r="C10" s="451"/>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430"/>
    </row>
    <row r="11" spans="2:42" ht="21.4" customHeight="1">
      <c r="B11" s="429"/>
      <c r="C11" s="452"/>
      <c r="D11" s="453" t="s">
        <v>269</v>
      </c>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430"/>
    </row>
    <row r="12" spans="2:42" ht="17.25" customHeight="1">
      <c r="B12" s="439">
        <v>7</v>
      </c>
      <c r="C12" s="440" t="s">
        <v>82</v>
      </c>
      <c r="D12" s="442">
        <v>8.2181814256435615E-2</v>
      </c>
      <c r="E12" s="430"/>
      <c r="F12" s="430"/>
      <c r="G12" s="430"/>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0"/>
      <c r="AI12" s="430"/>
      <c r="AJ12" s="430"/>
      <c r="AK12" s="430"/>
      <c r="AL12" s="430"/>
      <c r="AM12" s="430"/>
    </row>
    <row r="13" spans="2:42" ht="17.25" customHeight="1">
      <c r="B13" s="439">
        <v>8</v>
      </c>
      <c r="C13" s="440" t="s">
        <v>187</v>
      </c>
      <c r="D13" s="442">
        <v>5.4475791639899837E-2</v>
      </c>
      <c r="E13" s="454"/>
      <c r="F13" s="430"/>
      <c r="G13" s="455"/>
      <c r="H13" s="454"/>
      <c r="I13" s="454"/>
      <c r="J13" s="454"/>
      <c r="K13" s="454"/>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30"/>
      <c r="AL13" s="430"/>
      <c r="AM13" s="430"/>
    </row>
    <row r="14" spans="2:42" ht="17.25" customHeight="1" thickBot="1">
      <c r="B14" s="447">
        <v>9</v>
      </c>
      <c r="C14" s="448" t="s">
        <v>188</v>
      </c>
      <c r="D14" s="450">
        <v>6.1390265696287166E-2</v>
      </c>
      <c r="E14" s="454"/>
      <c r="F14" s="430"/>
      <c r="G14" s="455"/>
      <c r="H14" s="454"/>
      <c r="I14" s="454"/>
      <c r="J14" s="454"/>
      <c r="K14" s="454"/>
      <c r="L14" s="430"/>
      <c r="M14" s="430"/>
      <c r="N14" s="430"/>
      <c r="O14" s="430"/>
      <c r="P14" s="430"/>
      <c r="Q14" s="430"/>
      <c r="R14" s="430"/>
      <c r="S14" s="430"/>
      <c r="T14" s="430"/>
      <c r="U14" s="430"/>
      <c r="V14" s="430"/>
      <c r="W14" s="430"/>
      <c r="X14" s="430"/>
      <c r="Y14" s="430"/>
      <c r="Z14" s="430"/>
      <c r="AA14" s="430"/>
      <c r="AB14" s="430"/>
      <c r="AC14" s="430"/>
      <c r="AD14" s="430"/>
      <c r="AE14" s="430"/>
      <c r="AF14" s="430"/>
      <c r="AG14" s="430"/>
      <c r="AH14" s="430"/>
      <c r="AI14" s="430"/>
      <c r="AJ14" s="430"/>
      <c r="AK14" s="430"/>
      <c r="AL14" s="430"/>
      <c r="AM14" s="430"/>
    </row>
    <row r="15" spans="2:42" s="459" customFormat="1" ht="17.25" customHeight="1">
      <c r="B15" s="456"/>
      <c r="C15" s="457"/>
      <c r="D15" s="428"/>
      <c r="E15" s="428"/>
      <c r="F15" s="428"/>
      <c r="G15" s="458"/>
      <c r="H15" s="458"/>
      <c r="I15" s="458"/>
      <c r="J15" s="458"/>
      <c r="K15" s="458"/>
      <c r="L15" s="428"/>
      <c r="M15" s="428"/>
      <c r="N15" s="428"/>
      <c r="O15" s="428"/>
      <c r="P15" s="428"/>
      <c r="Q15" s="428"/>
      <c r="R15" s="428"/>
      <c r="S15" s="428"/>
      <c r="T15" s="428"/>
      <c r="U15" s="428"/>
      <c r="V15" s="428"/>
      <c r="W15" s="428"/>
      <c r="X15" s="428"/>
      <c r="Y15" s="428"/>
      <c r="Z15" s="428"/>
      <c r="AA15" s="428"/>
      <c r="AB15" s="428"/>
      <c r="AC15" s="428"/>
      <c r="AD15" s="428"/>
      <c r="AE15" s="428"/>
      <c r="AF15" s="428"/>
      <c r="AG15" s="428"/>
      <c r="AH15" s="428"/>
      <c r="AI15" s="428"/>
      <c r="AJ15" s="428"/>
      <c r="AK15" s="428"/>
      <c r="AL15" s="428"/>
      <c r="AM15" s="428"/>
      <c r="AN15" s="428"/>
      <c r="AO15" s="428"/>
      <c r="AP15" s="428"/>
    </row>
  </sheetData>
  <phoneticPr fontId="8"/>
  <pageMargins left="0.98425196850393704" right="0.78740157480314965" top="1.1811023622047245" bottom="0.98425196850393704" header="0.51181102362204722" footer="0.51181102362204722"/>
  <pageSetup paperSize="9" scale="28"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42"/>
  <sheetViews>
    <sheetView workbookViewId="0"/>
  </sheetViews>
  <sheetFormatPr defaultRowHeight="12"/>
  <cols>
    <col min="1" max="1" width="9" style="517"/>
    <col min="2" max="2" width="22" style="517" bestFit="1" customWidth="1"/>
    <col min="3" max="3" width="9.875" style="517" customWidth="1"/>
    <col min="4" max="4" width="11.125" style="517" customWidth="1"/>
    <col min="5" max="16384" width="9" style="517"/>
  </cols>
  <sheetData>
    <row r="1" spans="1:4">
      <c r="A1" s="527"/>
      <c r="B1" s="528"/>
      <c r="C1" s="518" t="s">
        <v>312</v>
      </c>
      <c r="D1" s="518" t="s">
        <v>312</v>
      </c>
    </row>
    <row r="2" spans="1:4">
      <c r="A2" s="529"/>
      <c r="B2" s="530"/>
      <c r="C2" s="519" t="s">
        <v>313</v>
      </c>
      <c r="D2" s="519" t="s">
        <v>308</v>
      </c>
    </row>
    <row r="3" spans="1:4" ht="13.5">
      <c r="A3" s="520" t="s">
        <v>189</v>
      </c>
      <c r="B3" s="521" t="s">
        <v>36</v>
      </c>
      <c r="C3" s="522">
        <v>-0.2999628380614206</v>
      </c>
      <c r="D3" s="522">
        <v>-4.6955158446266132E-2</v>
      </c>
    </row>
    <row r="4" spans="1:4" ht="13.5">
      <c r="A4" s="520" t="s">
        <v>190</v>
      </c>
      <c r="B4" s="521" t="s">
        <v>228</v>
      </c>
      <c r="C4" s="522">
        <v>-0.24721385717535904</v>
      </c>
      <c r="D4" s="522">
        <v>-3.6070719031760505E-2</v>
      </c>
    </row>
    <row r="5" spans="1:4" ht="13.5">
      <c r="A5" s="520" t="s">
        <v>191</v>
      </c>
      <c r="B5" s="521" t="s">
        <v>314</v>
      </c>
      <c r="C5" s="522">
        <v>-0.27591440070340501</v>
      </c>
      <c r="D5" s="522">
        <v>-3.6864238359318138E-2</v>
      </c>
    </row>
    <row r="6" spans="1:4" ht="13.5">
      <c r="A6" s="520" t="s">
        <v>192</v>
      </c>
      <c r="B6" s="521" t="s">
        <v>315</v>
      </c>
      <c r="C6" s="522">
        <v>-0.17954804219738249</v>
      </c>
      <c r="D6" s="522">
        <v>-0.52922785247058701</v>
      </c>
    </row>
    <row r="7" spans="1:4" ht="13.5">
      <c r="A7" s="520" t="s">
        <v>193</v>
      </c>
      <c r="B7" s="521" t="s">
        <v>316</v>
      </c>
      <c r="C7" s="522">
        <v>-0.3620988208654799</v>
      </c>
      <c r="D7" s="522">
        <v>-3.6113167569022102E-2</v>
      </c>
    </row>
    <row r="8" spans="1:4" ht="13.5">
      <c r="A8" s="520" t="s">
        <v>194</v>
      </c>
      <c r="B8" s="521" t="s">
        <v>37</v>
      </c>
      <c r="C8" s="522">
        <v>-0.64255877527527605</v>
      </c>
      <c r="D8" s="522">
        <v>-3.5894673688086035E-2</v>
      </c>
    </row>
    <row r="9" spans="1:4" ht="13.5">
      <c r="A9" s="520" t="s">
        <v>195</v>
      </c>
      <c r="B9" s="521" t="s">
        <v>38</v>
      </c>
      <c r="C9" s="522">
        <v>-0.26692317127651133</v>
      </c>
      <c r="D9" s="522">
        <v>-6.6307508895600178E-2</v>
      </c>
    </row>
    <row r="10" spans="1:4" ht="13.5">
      <c r="A10" s="520" t="s">
        <v>196</v>
      </c>
      <c r="B10" s="521" t="s">
        <v>39</v>
      </c>
      <c r="C10" s="522">
        <v>-0.24047472818821169</v>
      </c>
      <c r="D10" s="522">
        <v>-3.2343230964346936E-2</v>
      </c>
    </row>
    <row r="11" spans="1:4" ht="13.5">
      <c r="A11" s="520" t="s">
        <v>197</v>
      </c>
      <c r="B11" s="521" t="s">
        <v>40</v>
      </c>
      <c r="C11" s="522">
        <v>-0.22568261987401694</v>
      </c>
      <c r="D11" s="522">
        <v>-2.4387730805802053E-2</v>
      </c>
    </row>
    <row r="12" spans="1:4" ht="13.5">
      <c r="A12" s="520" t="s">
        <v>198</v>
      </c>
      <c r="B12" s="521" t="s">
        <v>229</v>
      </c>
      <c r="C12" s="522">
        <v>-0.20144727468531026</v>
      </c>
      <c r="D12" s="522">
        <v>-3.3649070860864945E-2</v>
      </c>
    </row>
    <row r="13" spans="1:4" ht="13.5">
      <c r="A13" s="520" t="s">
        <v>199</v>
      </c>
      <c r="B13" s="521" t="s">
        <v>41</v>
      </c>
      <c r="C13" s="522">
        <v>-0.18980744170850991</v>
      </c>
      <c r="D13" s="522">
        <v>-5.7196889561387777E-2</v>
      </c>
    </row>
    <row r="14" spans="1:4" ht="13.5">
      <c r="A14" s="520" t="s">
        <v>200</v>
      </c>
      <c r="B14" s="521" t="s">
        <v>42</v>
      </c>
      <c r="C14" s="522">
        <v>-6.1210640580909859E-2</v>
      </c>
      <c r="D14" s="522">
        <v>-2.8020863915486968E-2</v>
      </c>
    </row>
    <row r="15" spans="1:4" ht="13.5">
      <c r="A15" s="520" t="s">
        <v>201</v>
      </c>
      <c r="B15" s="521" t="s">
        <v>43</v>
      </c>
      <c r="C15" s="522">
        <v>-0.13636895790625755</v>
      </c>
      <c r="D15" s="522">
        <v>-3.9468422557368335E-2</v>
      </c>
    </row>
    <row r="16" spans="1:4" ht="13.5">
      <c r="A16" s="520" t="s">
        <v>202</v>
      </c>
      <c r="B16" s="521" t="s">
        <v>44</v>
      </c>
      <c r="C16" s="522">
        <v>-0.14420083483552221</v>
      </c>
      <c r="D16" s="522">
        <v>-4.7588571988898057E-2</v>
      </c>
    </row>
    <row r="17" spans="1:4" ht="13.5">
      <c r="A17" s="520" t="s">
        <v>203</v>
      </c>
      <c r="B17" s="521" t="s">
        <v>317</v>
      </c>
      <c r="C17" s="522">
        <v>-0.1160004647012375</v>
      </c>
      <c r="D17" s="522">
        <v>-1.4882073750878586E-2</v>
      </c>
    </row>
    <row r="18" spans="1:4" ht="13.5">
      <c r="A18" s="520" t="s">
        <v>204</v>
      </c>
      <c r="B18" s="521" t="s">
        <v>318</v>
      </c>
      <c r="C18" s="522">
        <v>-0.13510728573469549</v>
      </c>
      <c r="D18" s="522">
        <v>-1.2837604484345143E-2</v>
      </c>
    </row>
    <row r="19" spans="1:4" ht="13.5">
      <c r="A19" s="520" t="s">
        <v>205</v>
      </c>
      <c r="B19" s="521" t="s">
        <v>319</v>
      </c>
      <c r="C19" s="522">
        <v>-0.21684129717317965</v>
      </c>
      <c r="D19" s="522">
        <v>-1.71044719177256E-2</v>
      </c>
    </row>
    <row r="20" spans="1:4" ht="13.5">
      <c r="A20" s="520" t="s">
        <v>206</v>
      </c>
      <c r="B20" s="521" t="s">
        <v>320</v>
      </c>
      <c r="C20" s="522">
        <v>-7.5517237056588235E-2</v>
      </c>
      <c r="D20" s="522">
        <v>-1.2187517565416138E-2</v>
      </c>
    </row>
    <row r="21" spans="1:4" ht="13.5">
      <c r="A21" s="520" t="s">
        <v>207</v>
      </c>
      <c r="B21" s="521" t="s">
        <v>45</v>
      </c>
      <c r="C21" s="522">
        <v>-0.21301212034861397</v>
      </c>
      <c r="D21" s="522">
        <v>-1.1193319439648198E-2</v>
      </c>
    </row>
    <row r="22" spans="1:4" ht="13.5">
      <c r="A22" s="520" t="s">
        <v>208</v>
      </c>
      <c r="B22" s="521" t="s">
        <v>321</v>
      </c>
      <c r="C22" s="522">
        <v>-0.31766412155406826</v>
      </c>
      <c r="D22" s="522">
        <v>-1.4120133494723549E-2</v>
      </c>
    </row>
    <row r="23" spans="1:4" ht="13.5">
      <c r="A23" s="520" t="s">
        <v>209</v>
      </c>
      <c r="B23" s="521" t="s">
        <v>46</v>
      </c>
      <c r="C23" s="522">
        <v>-9.3033531782220499E-2</v>
      </c>
      <c r="D23" s="522">
        <v>-1.6905224074859011E-2</v>
      </c>
    </row>
    <row r="24" spans="1:4" ht="13.5">
      <c r="A24" s="520" t="s">
        <v>210</v>
      </c>
      <c r="B24" s="521" t="s">
        <v>322</v>
      </c>
      <c r="C24" s="522">
        <v>-0.37958122843142711</v>
      </c>
      <c r="D24" s="522">
        <v>-4.2805067599149774E-2</v>
      </c>
    </row>
    <row r="25" spans="1:4" ht="13.5">
      <c r="A25" s="520" t="s">
        <v>211</v>
      </c>
      <c r="B25" s="521" t="s">
        <v>48</v>
      </c>
      <c r="C25" s="522">
        <v>0</v>
      </c>
      <c r="D25" s="522">
        <v>0</v>
      </c>
    </row>
    <row r="26" spans="1:4" ht="13.5">
      <c r="A26" s="520" t="s">
        <v>212</v>
      </c>
      <c r="B26" s="521" t="s">
        <v>230</v>
      </c>
      <c r="C26" s="522">
        <v>0</v>
      </c>
      <c r="D26" s="522">
        <v>0</v>
      </c>
    </row>
    <row r="27" spans="1:4" ht="13.5">
      <c r="A27" s="520" t="s">
        <v>213</v>
      </c>
      <c r="B27" s="521" t="s">
        <v>231</v>
      </c>
      <c r="C27" s="522">
        <v>0</v>
      </c>
      <c r="D27" s="522">
        <v>0</v>
      </c>
    </row>
    <row r="28" spans="1:4" ht="13.5">
      <c r="A28" s="520" t="s">
        <v>214</v>
      </c>
      <c r="B28" s="521" t="s">
        <v>232</v>
      </c>
      <c r="C28" s="522">
        <v>0</v>
      </c>
      <c r="D28" s="522">
        <v>0</v>
      </c>
    </row>
    <row r="29" spans="1:4" ht="13.5">
      <c r="A29" s="523" t="s">
        <v>215</v>
      </c>
      <c r="B29" s="524" t="s">
        <v>49</v>
      </c>
      <c r="C29" s="525">
        <v>264.06522879772575</v>
      </c>
      <c r="D29" s="525">
        <v>0</v>
      </c>
    </row>
    <row r="30" spans="1:4" ht="13.5">
      <c r="A30" s="520" t="s">
        <v>216</v>
      </c>
      <c r="B30" s="521" t="s">
        <v>50</v>
      </c>
      <c r="C30" s="522">
        <v>0</v>
      </c>
      <c r="D30" s="522">
        <v>0</v>
      </c>
    </row>
    <row r="31" spans="1:4" ht="13.5">
      <c r="A31" s="520" t="s">
        <v>217</v>
      </c>
      <c r="B31" s="521" t="s">
        <v>51</v>
      </c>
      <c r="C31" s="522">
        <v>0</v>
      </c>
      <c r="D31" s="522">
        <v>0</v>
      </c>
    </row>
    <row r="32" spans="1:4" ht="13.5">
      <c r="A32" s="523" t="s">
        <v>218</v>
      </c>
      <c r="B32" s="524" t="s">
        <v>323</v>
      </c>
      <c r="C32" s="525">
        <v>0</v>
      </c>
      <c r="D32" s="525">
        <v>0.46527434647050819</v>
      </c>
    </row>
    <row r="33" spans="1:4" ht="13.5">
      <c r="A33" s="520" t="s">
        <v>219</v>
      </c>
      <c r="B33" s="521" t="s">
        <v>324</v>
      </c>
      <c r="C33" s="522">
        <v>-4.3616407207609932E-2</v>
      </c>
      <c r="D33" s="522">
        <v>-4.2900734510901489E-3</v>
      </c>
    </row>
    <row r="34" spans="1:4" ht="13.5">
      <c r="A34" s="520" t="s">
        <v>220</v>
      </c>
      <c r="B34" s="521" t="s">
        <v>52</v>
      </c>
      <c r="C34" s="522">
        <v>0</v>
      </c>
      <c r="D34" s="522">
        <v>0</v>
      </c>
    </row>
    <row r="35" spans="1:4" ht="13.5">
      <c r="A35" s="520" t="s">
        <v>221</v>
      </c>
      <c r="B35" s="521" t="s">
        <v>53</v>
      </c>
      <c r="C35" s="522">
        <v>0</v>
      </c>
      <c r="D35" s="522">
        <v>-1.4445592028322518E-5</v>
      </c>
    </row>
    <row r="36" spans="1:4" ht="13.5">
      <c r="A36" s="520" t="s">
        <v>222</v>
      </c>
      <c r="B36" s="521" t="s">
        <v>325</v>
      </c>
      <c r="C36" s="522">
        <v>0</v>
      </c>
      <c r="D36" s="522">
        <v>0</v>
      </c>
    </row>
    <row r="37" spans="1:4" ht="13.5">
      <c r="A37" s="520" t="s">
        <v>223</v>
      </c>
      <c r="B37" s="521" t="s">
        <v>326</v>
      </c>
      <c r="C37" s="522">
        <v>0</v>
      </c>
      <c r="D37" s="522">
        <v>0</v>
      </c>
    </row>
    <row r="38" spans="1:4" ht="13.5">
      <c r="A38" s="520" t="s">
        <v>224</v>
      </c>
      <c r="B38" s="521" t="s">
        <v>54</v>
      </c>
      <c r="C38" s="522">
        <v>0</v>
      </c>
      <c r="D38" s="522">
        <v>0</v>
      </c>
    </row>
    <row r="39" spans="1:4" ht="13.5">
      <c r="A39" s="520" t="s">
        <v>225</v>
      </c>
      <c r="B39" s="521" t="s">
        <v>327</v>
      </c>
      <c r="C39" s="522">
        <v>-1.8063244344790477E-5</v>
      </c>
      <c r="D39" s="522">
        <v>-6.4042411767893516E-6</v>
      </c>
    </row>
    <row r="40" spans="1:4" ht="13.5">
      <c r="A40" s="520" t="s">
        <v>226</v>
      </c>
      <c r="B40" s="521" t="s">
        <v>328</v>
      </c>
      <c r="C40" s="522">
        <v>0</v>
      </c>
      <c r="D40" s="522">
        <v>0</v>
      </c>
    </row>
    <row r="41" spans="1:4" ht="13.5">
      <c r="A41" s="520" t="s">
        <v>227</v>
      </c>
      <c r="B41" s="521" t="s">
        <v>329</v>
      </c>
      <c r="C41" s="522">
        <v>-2.3745062895242985E-2</v>
      </c>
      <c r="D41" s="522">
        <v>-3.0405128280578508E-2</v>
      </c>
    </row>
    <row r="42" spans="1:4" ht="13.5">
      <c r="A42" s="520" t="s">
        <v>311</v>
      </c>
      <c r="B42" s="521" t="s">
        <v>330</v>
      </c>
      <c r="C42" s="522">
        <v>0</v>
      </c>
      <c r="D42" s="522">
        <v>0</v>
      </c>
    </row>
  </sheetData>
  <dataConsolidate topLabels="1">
    <dataRefs count="1">
      <dataRef ref="A1:N519" sheet="ベース２" r:id="rId1"/>
    </dataRefs>
  </dataConsolidate>
  <phoneticPr fontId="8"/>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T47"/>
  <sheetViews>
    <sheetView workbookViewId="0"/>
  </sheetViews>
  <sheetFormatPr defaultRowHeight="12"/>
  <cols>
    <col min="1" max="1" width="3.125" style="483" customWidth="1"/>
    <col min="2" max="2" width="6.25" style="516" customWidth="1"/>
    <col min="3" max="3" width="42.75" style="483" customWidth="1"/>
    <col min="4" max="4" width="12.625" style="483" customWidth="1"/>
    <col min="5" max="5" width="3.125" style="483" customWidth="1"/>
    <col min="6" max="6" width="9" style="483" customWidth="1"/>
    <col min="7" max="7" width="6.25" style="516" hidden="1" customWidth="1"/>
    <col min="8" max="8" width="42.75" style="483" hidden="1" customWidth="1"/>
    <col min="9" max="10" width="12.625" style="483" hidden="1" customWidth="1"/>
    <col min="11" max="11" width="9" style="483" hidden="1" customWidth="1"/>
    <col min="12" max="12" width="9" style="483"/>
    <col min="13" max="13" width="6.25" style="516" customWidth="1"/>
    <col min="14" max="14" width="42.75" style="483" customWidth="1"/>
    <col min="15" max="15" width="12.625" style="483" customWidth="1"/>
    <col min="16" max="17" width="9" style="483"/>
    <col min="18" max="18" width="6.25" style="516" customWidth="1"/>
    <col min="19" max="19" width="42.75" style="483" customWidth="1"/>
    <col min="20" max="20" width="12.625" style="483" customWidth="1"/>
    <col min="21" max="16384" width="9" style="483"/>
  </cols>
  <sheetData>
    <row r="1" spans="2:20" ht="12.75" thickBot="1">
      <c r="B1" s="482"/>
      <c r="G1" s="482"/>
      <c r="M1" s="482"/>
      <c r="R1" s="482"/>
    </row>
    <row r="2" spans="2:20" ht="18.75" thickTop="1" thickBot="1">
      <c r="B2" s="484" t="s">
        <v>33</v>
      </c>
      <c r="C2" s="485"/>
      <c r="G2" s="484"/>
      <c r="H2" s="485"/>
      <c r="M2" s="484"/>
      <c r="N2" s="485"/>
      <c r="Q2" s="647" t="s">
        <v>344</v>
      </c>
      <c r="R2" s="648"/>
      <c r="S2" s="648"/>
      <c r="T2" s="649"/>
    </row>
    <row r="3" spans="2:20" ht="12" customHeight="1" thickTop="1">
      <c r="B3" s="486"/>
      <c r="C3" s="487"/>
      <c r="D3" s="488"/>
      <c r="E3" s="489"/>
      <c r="G3" s="486"/>
      <c r="H3" s="487"/>
      <c r="I3" s="488"/>
      <c r="J3" s="488"/>
      <c r="M3" s="486"/>
      <c r="N3" s="487"/>
      <c r="O3" s="488"/>
      <c r="R3" s="486"/>
      <c r="S3" s="487"/>
      <c r="T3" s="488"/>
    </row>
    <row r="4" spans="2:20" ht="94.5" customHeight="1" thickBot="1">
      <c r="B4" s="482"/>
      <c r="C4" s="490" t="s">
        <v>301</v>
      </c>
      <c r="D4" s="491" t="s">
        <v>99</v>
      </c>
      <c r="G4" s="482"/>
      <c r="H4" s="492"/>
      <c r="I4" s="482"/>
      <c r="J4" s="482"/>
      <c r="M4" s="482"/>
      <c r="N4" s="490" t="s">
        <v>302</v>
      </c>
      <c r="O4" s="491" t="s">
        <v>99</v>
      </c>
      <c r="R4" s="482"/>
      <c r="S4" s="490" t="s">
        <v>303</v>
      </c>
      <c r="T4" s="491" t="s">
        <v>99</v>
      </c>
    </row>
    <row r="5" spans="2:20" ht="27.75" thickBot="1">
      <c r="B5" s="493" t="s">
        <v>304</v>
      </c>
      <c r="C5" s="494" t="s">
        <v>305</v>
      </c>
      <c r="D5" s="495" t="s">
        <v>306</v>
      </c>
      <c r="G5" s="496" t="s">
        <v>304</v>
      </c>
      <c r="H5" s="497" t="s">
        <v>305</v>
      </c>
      <c r="I5" s="498" t="s">
        <v>307</v>
      </c>
      <c r="J5" s="499" t="s">
        <v>309</v>
      </c>
      <c r="M5" s="493" t="s">
        <v>304</v>
      </c>
      <c r="N5" s="494" t="s">
        <v>305</v>
      </c>
      <c r="O5" s="500" t="s">
        <v>310</v>
      </c>
      <c r="R5" s="493" t="s">
        <v>304</v>
      </c>
      <c r="S5" s="494" t="s">
        <v>305</v>
      </c>
      <c r="T5" s="500" t="s">
        <v>310</v>
      </c>
    </row>
    <row r="6" spans="2:20">
      <c r="B6" s="598">
        <f>'１次効果'!B51</f>
        <v>1</v>
      </c>
      <c r="C6" s="501" t="str">
        <f>'１次効果'!C51</f>
        <v>農業</v>
      </c>
      <c r="D6" s="502"/>
      <c r="G6" s="503">
        <f t="shared" ref="G6:G44" si="0">B6</f>
        <v>1</v>
      </c>
      <c r="H6" s="602" t="str">
        <f t="shared" ref="H6:H44" si="1">C6</f>
        <v>農業</v>
      </c>
      <c r="I6" s="504">
        <f>+$D6*マージン率!$C3</f>
        <v>0</v>
      </c>
      <c r="J6" s="504">
        <f>+$D6*マージン率!$D3</f>
        <v>0</v>
      </c>
      <c r="M6" s="598">
        <f t="shared" ref="M6:M44" si="2">B6</f>
        <v>1</v>
      </c>
      <c r="N6" s="599" t="str">
        <f t="shared" ref="N6:N44" si="3">C6</f>
        <v>農業</v>
      </c>
      <c r="O6" s="505">
        <f>+D6+SUM(I6:J6)</f>
        <v>0</v>
      </c>
      <c r="R6" s="598">
        <f t="shared" ref="R6:R44" si="4">B6</f>
        <v>1</v>
      </c>
      <c r="S6" s="599" t="str">
        <f t="shared" ref="S6:S44" si="5">C6</f>
        <v>農業</v>
      </c>
      <c r="T6" s="502">
        <f>+O6</f>
        <v>0</v>
      </c>
    </row>
    <row r="7" spans="2:20">
      <c r="B7" s="598">
        <f>'１次効果'!B52</f>
        <v>2</v>
      </c>
      <c r="C7" s="501" t="str">
        <f>'１次効果'!C52</f>
        <v>林業</v>
      </c>
      <c r="D7" s="506"/>
      <c r="G7" s="507">
        <f t="shared" si="0"/>
        <v>2</v>
      </c>
      <c r="H7" s="602" t="str">
        <f t="shared" si="1"/>
        <v>林業</v>
      </c>
      <c r="I7" s="504">
        <f>+$D7*マージン率!$C4</f>
        <v>0</v>
      </c>
      <c r="J7" s="504">
        <f>+$D7*マージン率!$D4</f>
        <v>0</v>
      </c>
      <c r="M7" s="600">
        <f t="shared" si="2"/>
        <v>2</v>
      </c>
      <c r="N7" s="601" t="str">
        <f t="shared" si="3"/>
        <v>林業</v>
      </c>
      <c r="O7" s="508">
        <f t="shared" ref="O7:O44" si="6">+D7+SUM(I7:J7)</f>
        <v>0</v>
      </c>
      <c r="R7" s="600">
        <f t="shared" si="4"/>
        <v>2</v>
      </c>
      <c r="S7" s="601" t="str">
        <f t="shared" si="5"/>
        <v>林業</v>
      </c>
      <c r="T7" s="506">
        <f t="shared" ref="T7:T44" si="7">+O7</f>
        <v>0</v>
      </c>
    </row>
    <row r="8" spans="2:20">
      <c r="B8" s="598">
        <f>'１次効果'!B53</f>
        <v>3</v>
      </c>
      <c r="C8" s="501" t="str">
        <f>'１次効果'!C53</f>
        <v>漁業</v>
      </c>
      <c r="D8" s="506"/>
      <c r="G8" s="507">
        <f t="shared" si="0"/>
        <v>3</v>
      </c>
      <c r="H8" s="602" t="str">
        <f t="shared" si="1"/>
        <v>漁業</v>
      </c>
      <c r="I8" s="504">
        <f>+$D8*マージン率!$C5</f>
        <v>0</v>
      </c>
      <c r="J8" s="504">
        <f>+$D8*マージン率!$D5</f>
        <v>0</v>
      </c>
      <c r="M8" s="600">
        <f t="shared" si="2"/>
        <v>3</v>
      </c>
      <c r="N8" s="601" t="str">
        <f t="shared" si="3"/>
        <v>漁業</v>
      </c>
      <c r="O8" s="508">
        <f t="shared" si="6"/>
        <v>0</v>
      </c>
      <c r="R8" s="600">
        <f t="shared" si="4"/>
        <v>3</v>
      </c>
      <c r="S8" s="601" t="str">
        <f t="shared" si="5"/>
        <v>漁業</v>
      </c>
      <c r="T8" s="506">
        <f t="shared" si="7"/>
        <v>0</v>
      </c>
    </row>
    <row r="9" spans="2:20">
      <c r="B9" s="598">
        <f>'１次効果'!B54</f>
        <v>4</v>
      </c>
      <c r="C9" s="501" t="str">
        <f>'１次効果'!C54</f>
        <v>鉱業</v>
      </c>
      <c r="D9" s="506"/>
      <c r="G9" s="507">
        <f t="shared" si="0"/>
        <v>4</v>
      </c>
      <c r="H9" s="602" t="str">
        <f t="shared" si="1"/>
        <v>鉱業</v>
      </c>
      <c r="I9" s="504">
        <f>+$D9*マージン率!$C6</f>
        <v>0</v>
      </c>
      <c r="J9" s="504">
        <f>+$D9*マージン率!$D6</f>
        <v>0</v>
      </c>
      <c r="M9" s="600">
        <f t="shared" si="2"/>
        <v>4</v>
      </c>
      <c r="N9" s="601" t="str">
        <f t="shared" si="3"/>
        <v>鉱業</v>
      </c>
      <c r="O9" s="508">
        <f t="shared" si="6"/>
        <v>0</v>
      </c>
      <c r="R9" s="600">
        <f t="shared" si="4"/>
        <v>4</v>
      </c>
      <c r="S9" s="601" t="str">
        <f t="shared" si="5"/>
        <v>鉱業</v>
      </c>
      <c r="T9" s="506">
        <f t="shared" si="7"/>
        <v>0</v>
      </c>
    </row>
    <row r="10" spans="2:20" ht="12.95" customHeight="1">
      <c r="B10" s="598">
        <f>'１次効果'!B55</f>
        <v>5</v>
      </c>
      <c r="C10" s="501" t="str">
        <f>'１次効果'!C55</f>
        <v>飲食料品</v>
      </c>
      <c r="D10" s="506"/>
      <c r="G10" s="507">
        <f t="shared" si="0"/>
        <v>5</v>
      </c>
      <c r="H10" s="602" t="str">
        <f t="shared" si="1"/>
        <v>飲食料品</v>
      </c>
      <c r="I10" s="504">
        <f>+$D10*マージン率!$C7</f>
        <v>0</v>
      </c>
      <c r="J10" s="504">
        <f>+$D10*マージン率!$D7</f>
        <v>0</v>
      </c>
      <c r="M10" s="600">
        <f t="shared" si="2"/>
        <v>5</v>
      </c>
      <c r="N10" s="601" t="str">
        <f t="shared" si="3"/>
        <v>飲食料品</v>
      </c>
      <c r="O10" s="508">
        <f t="shared" si="6"/>
        <v>0</v>
      </c>
      <c r="R10" s="600">
        <f t="shared" si="4"/>
        <v>5</v>
      </c>
      <c r="S10" s="601" t="str">
        <f t="shared" si="5"/>
        <v>飲食料品</v>
      </c>
      <c r="T10" s="506">
        <f t="shared" si="7"/>
        <v>0</v>
      </c>
    </row>
    <row r="11" spans="2:20">
      <c r="B11" s="598">
        <f>'１次効果'!B56</f>
        <v>6</v>
      </c>
      <c r="C11" s="501" t="str">
        <f>'１次効果'!C56</f>
        <v>繊維製品</v>
      </c>
      <c r="D11" s="506"/>
      <c r="G11" s="507">
        <f t="shared" si="0"/>
        <v>6</v>
      </c>
      <c r="H11" s="602" t="str">
        <f t="shared" si="1"/>
        <v>繊維製品</v>
      </c>
      <c r="I11" s="504">
        <f>+$D11*マージン率!$C8</f>
        <v>0</v>
      </c>
      <c r="J11" s="504">
        <f>+$D11*マージン率!$D8</f>
        <v>0</v>
      </c>
      <c r="M11" s="600">
        <f t="shared" si="2"/>
        <v>6</v>
      </c>
      <c r="N11" s="601" t="str">
        <f t="shared" si="3"/>
        <v>繊維製品</v>
      </c>
      <c r="O11" s="508">
        <f t="shared" si="6"/>
        <v>0</v>
      </c>
      <c r="R11" s="600">
        <f t="shared" si="4"/>
        <v>6</v>
      </c>
      <c r="S11" s="601" t="str">
        <f t="shared" si="5"/>
        <v>繊維製品</v>
      </c>
      <c r="T11" s="506">
        <f t="shared" si="7"/>
        <v>0</v>
      </c>
    </row>
    <row r="12" spans="2:20" ht="13.5" customHeight="1">
      <c r="B12" s="598">
        <f>'１次効果'!B57</f>
        <v>7</v>
      </c>
      <c r="C12" s="501" t="str">
        <f>'１次効果'!C57</f>
        <v>パルプ・紙・木製品</v>
      </c>
      <c r="D12" s="506"/>
      <c r="G12" s="507">
        <f t="shared" si="0"/>
        <v>7</v>
      </c>
      <c r="H12" s="602" t="str">
        <f t="shared" si="1"/>
        <v>パルプ・紙・木製品</v>
      </c>
      <c r="I12" s="504">
        <f>+$D12*マージン率!$C9</f>
        <v>0</v>
      </c>
      <c r="J12" s="504">
        <f>+$D12*マージン率!$D9</f>
        <v>0</v>
      </c>
      <c r="M12" s="600">
        <f t="shared" si="2"/>
        <v>7</v>
      </c>
      <c r="N12" s="601" t="str">
        <f t="shared" si="3"/>
        <v>パルプ・紙・木製品</v>
      </c>
      <c r="O12" s="508">
        <f t="shared" si="6"/>
        <v>0</v>
      </c>
      <c r="R12" s="600">
        <f t="shared" si="4"/>
        <v>7</v>
      </c>
      <c r="S12" s="601" t="str">
        <f t="shared" si="5"/>
        <v>パルプ・紙・木製品</v>
      </c>
      <c r="T12" s="506">
        <f t="shared" si="7"/>
        <v>0</v>
      </c>
    </row>
    <row r="13" spans="2:20">
      <c r="B13" s="598">
        <f>'１次効果'!B58</f>
        <v>8</v>
      </c>
      <c r="C13" s="501" t="str">
        <f>'１次効果'!C58</f>
        <v>化学製品</v>
      </c>
      <c r="D13" s="506"/>
      <c r="G13" s="507">
        <f t="shared" si="0"/>
        <v>8</v>
      </c>
      <c r="H13" s="602" t="str">
        <f t="shared" si="1"/>
        <v>化学製品</v>
      </c>
      <c r="I13" s="504">
        <f>+$D13*マージン率!$C10</f>
        <v>0</v>
      </c>
      <c r="J13" s="504">
        <f>+$D13*マージン率!$D10</f>
        <v>0</v>
      </c>
      <c r="M13" s="600">
        <f t="shared" si="2"/>
        <v>8</v>
      </c>
      <c r="N13" s="601" t="str">
        <f t="shared" si="3"/>
        <v>化学製品</v>
      </c>
      <c r="O13" s="508">
        <f t="shared" si="6"/>
        <v>0</v>
      </c>
      <c r="R13" s="600">
        <f t="shared" si="4"/>
        <v>8</v>
      </c>
      <c r="S13" s="601" t="str">
        <f t="shared" si="5"/>
        <v>化学製品</v>
      </c>
      <c r="T13" s="506">
        <f t="shared" si="7"/>
        <v>0</v>
      </c>
    </row>
    <row r="14" spans="2:20">
      <c r="B14" s="598">
        <f>'１次効果'!B59</f>
        <v>9</v>
      </c>
      <c r="C14" s="501" t="str">
        <f>'１次効果'!C59</f>
        <v>石油・石炭製品</v>
      </c>
      <c r="D14" s="506"/>
      <c r="G14" s="507">
        <f t="shared" si="0"/>
        <v>9</v>
      </c>
      <c r="H14" s="602" t="str">
        <f t="shared" si="1"/>
        <v>石油・石炭製品</v>
      </c>
      <c r="I14" s="504">
        <f>+$D14*マージン率!$C11</f>
        <v>0</v>
      </c>
      <c r="J14" s="504">
        <f>+$D14*マージン率!$D11</f>
        <v>0</v>
      </c>
      <c r="M14" s="600">
        <f t="shared" si="2"/>
        <v>9</v>
      </c>
      <c r="N14" s="601" t="str">
        <f t="shared" si="3"/>
        <v>石油・石炭製品</v>
      </c>
      <c r="O14" s="508">
        <f t="shared" si="6"/>
        <v>0</v>
      </c>
      <c r="R14" s="600">
        <f t="shared" si="4"/>
        <v>9</v>
      </c>
      <c r="S14" s="601" t="str">
        <f t="shared" si="5"/>
        <v>石油・石炭製品</v>
      </c>
      <c r="T14" s="506">
        <f t="shared" si="7"/>
        <v>0</v>
      </c>
    </row>
    <row r="15" spans="2:20">
      <c r="B15" s="598">
        <f>'１次効果'!B60</f>
        <v>10</v>
      </c>
      <c r="C15" s="501" t="str">
        <f>'１次効果'!C60</f>
        <v>プラスチック・ゴム製品</v>
      </c>
      <c r="D15" s="506"/>
      <c r="G15" s="507">
        <f t="shared" si="0"/>
        <v>10</v>
      </c>
      <c r="H15" s="602" t="str">
        <f t="shared" si="1"/>
        <v>プラスチック・ゴム製品</v>
      </c>
      <c r="I15" s="504">
        <f>+$D15*マージン率!$C12</f>
        <v>0</v>
      </c>
      <c r="J15" s="504">
        <f>+$D15*マージン率!$D12</f>
        <v>0</v>
      </c>
      <c r="M15" s="600">
        <f t="shared" si="2"/>
        <v>10</v>
      </c>
      <c r="N15" s="601" t="str">
        <f t="shared" si="3"/>
        <v>プラスチック・ゴム製品</v>
      </c>
      <c r="O15" s="508">
        <f t="shared" si="6"/>
        <v>0</v>
      </c>
      <c r="R15" s="600">
        <f t="shared" si="4"/>
        <v>10</v>
      </c>
      <c r="S15" s="601" t="str">
        <f t="shared" si="5"/>
        <v>プラスチック・ゴム製品</v>
      </c>
      <c r="T15" s="506">
        <f t="shared" si="7"/>
        <v>0</v>
      </c>
    </row>
    <row r="16" spans="2:20">
      <c r="B16" s="598">
        <f>'１次効果'!B61</f>
        <v>11</v>
      </c>
      <c r="C16" s="501" t="str">
        <f>'１次効果'!C61</f>
        <v>窯業・土石製品</v>
      </c>
      <c r="D16" s="506"/>
      <c r="G16" s="507">
        <f t="shared" si="0"/>
        <v>11</v>
      </c>
      <c r="H16" s="602" t="str">
        <f t="shared" si="1"/>
        <v>窯業・土石製品</v>
      </c>
      <c r="I16" s="504">
        <f>+$D16*マージン率!$C13</f>
        <v>0</v>
      </c>
      <c r="J16" s="504">
        <f>+$D16*マージン率!$D13</f>
        <v>0</v>
      </c>
      <c r="M16" s="600">
        <f t="shared" si="2"/>
        <v>11</v>
      </c>
      <c r="N16" s="601" t="str">
        <f t="shared" si="3"/>
        <v>窯業・土石製品</v>
      </c>
      <c r="O16" s="508">
        <f t="shared" si="6"/>
        <v>0</v>
      </c>
      <c r="R16" s="600">
        <f t="shared" si="4"/>
        <v>11</v>
      </c>
      <c r="S16" s="601" t="str">
        <f t="shared" si="5"/>
        <v>窯業・土石製品</v>
      </c>
      <c r="T16" s="506">
        <f t="shared" si="7"/>
        <v>0</v>
      </c>
    </row>
    <row r="17" spans="2:20">
      <c r="B17" s="598">
        <f>'１次効果'!B62</f>
        <v>12</v>
      </c>
      <c r="C17" s="501" t="str">
        <f>'１次効果'!C62</f>
        <v>鉄鋼</v>
      </c>
      <c r="D17" s="506"/>
      <c r="G17" s="507">
        <f t="shared" si="0"/>
        <v>12</v>
      </c>
      <c r="H17" s="602" t="str">
        <f t="shared" si="1"/>
        <v>鉄鋼</v>
      </c>
      <c r="I17" s="504">
        <f>+$D17*マージン率!$C14</f>
        <v>0</v>
      </c>
      <c r="J17" s="504">
        <f>+$D17*マージン率!$D14</f>
        <v>0</v>
      </c>
      <c r="M17" s="600">
        <f t="shared" si="2"/>
        <v>12</v>
      </c>
      <c r="N17" s="601" t="str">
        <f t="shared" si="3"/>
        <v>鉄鋼</v>
      </c>
      <c r="O17" s="508">
        <f t="shared" si="6"/>
        <v>0</v>
      </c>
      <c r="R17" s="600">
        <f t="shared" si="4"/>
        <v>12</v>
      </c>
      <c r="S17" s="601" t="str">
        <f t="shared" si="5"/>
        <v>鉄鋼</v>
      </c>
      <c r="T17" s="506">
        <f t="shared" si="7"/>
        <v>0</v>
      </c>
    </row>
    <row r="18" spans="2:20">
      <c r="B18" s="598">
        <f>'１次効果'!B63</f>
        <v>13</v>
      </c>
      <c r="C18" s="501" t="str">
        <f>'１次効果'!C63</f>
        <v>非鉄金属</v>
      </c>
      <c r="D18" s="506"/>
      <c r="G18" s="507">
        <f t="shared" si="0"/>
        <v>13</v>
      </c>
      <c r="H18" s="602" t="str">
        <f t="shared" si="1"/>
        <v>非鉄金属</v>
      </c>
      <c r="I18" s="504">
        <f>+$D18*マージン率!$C15</f>
        <v>0</v>
      </c>
      <c r="J18" s="504">
        <f>+$D18*マージン率!$D15</f>
        <v>0</v>
      </c>
      <c r="M18" s="600">
        <f t="shared" si="2"/>
        <v>13</v>
      </c>
      <c r="N18" s="601" t="str">
        <f t="shared" si="3"/>
        <v>非鉄金属</v>
      </c>
      <c r="O18" s="508">
        <f t="shared" si="6"/>
        <v>0</v>
      </c>
      <c r="R18" s="600">
        <f t="shared" si="4"/>
        <v>13</v>
      </c>
      <c r="S18" s="601" t="str">
        <f t="shared" si="5"/>
        <v>非鉄金属</v>
      </c>
      <c r="T18" s="506">
        <f t="shared" si="7"/>
        <v>0</v>
      </c>
    </row>
    <row r="19" spans="2:20">
      <c r="B19" s="598">
        <f>'１次効果'!B64</f>
        <v>14</v>
      </c>
      <c r="C19" s="501" t="str">
        <f>'１次効果'!C64</f>
        <v>金属製品</v>
      </c>
      <c r="D19" s="506"/>
      <c r="G19" s="507">
        <f t="shared" si="0"/>
        <v>14</v>
      </c>
      <c r="H19" s="602" t="str">
        <f t="shared" si="1"/>
        <v>金属製品</v>
      </c>
      <c r="I19" s="504">
        <f>+$D19*マージン率!$C16</f>
        <v>0</v>
      </c>
      <c r="J19" s="504">
        <f>+$D19*マージン率!$D16</f>
        <v>0</v>
      </c>
      <c r="M19" s="600">
        <f t="shared" si="2"/>
        <v>14</v>
      </c>
      <c r="N19" s="601" t="str">
        <f t="shared" si="3"/>
        <v>金属製品</v>
      </c>
      <c r="O19" s="508">
        <f t="shared" si="6"/>
        <v>0</v>
      </c>
      <c r="R19" s="600">
        <f t="shared" si="4"/>
        <v>14</v>
      </c>
      <c r="S19" s="601" t="str">
        <f t="shared" si="5"/>
        <v>金属製品</v>
      </c>
      <c r="T19" s="506">
        <f t="shared" si="7"/>
        <v>0</v>
      </c>
    </row>
    <row r="20" spans="2:20">
      <c r="B20" s="598">
        <f>'１次効果'!B65</f>
        <v>15</v>
      </c>
      <c r="C20" s="501" t="str">
        <f>'１次効果'!C65</f>
        <v>はん用機械</v>
      </c>
      <c r="D20" s="506"/>
      <c r="G20" s="507">
        <f t="shared" si="0"/>
        <v>15</v>
      </c>
      <c r="H20" s="602" t="str">
        <f t="shared" si="1"/>
        <v>はん用機械</v>
      </c>
      <c r="I20" s="504">
        <f>+$D20*マージン率!$C17</f>
        <v>0</v>
      </c>
      <c r="J20" s="504">
        <f>+$D20*マージン率!$D17</f>
        <v>0</v>
      </c>
      <c r="M20" s="600">
        <f t="shared" si="2"/>
        <v>15</v>
      </c>
      <c r="N20" s="601" t="str">
        <f t="shared" si="3"/>
        <v>はん用機械</v>
      </c>
      <c r="O20" s="508">
        <f t="shared" si="6"/>
        <v>0</v>
      </c>
      <c r="R20" s="600">
        <f t="shared" si="4"/>
        <v>15</v>
      </c>
      <c r="S20" s="601" t="str">
        <f t="shared" si="5"/>
        <v>はん用機械</v>
      </c>
      <c r="T20" s="506">
        <f t="shared" si="7"/>
        <v>0</v>
      </c>
    </row>
    <row r="21" spans="2:20">
      <c r="B21" s="598">
        <f>'１次効果'!B66</f>
        <v>16</v>
      </c>
      <c r="C21" s="501" t="str">
        <f>'１次効果'!C66</f>
        <v>生産用機械</v>
      </c>
      <c r="D21" s="506"/>
      <c r="G21" s="507">
        <f t="shared" si="0"/>
        <v>16</v>
      </c>
      <c r="H21" s="602" t="str">
        <f t="shared" si="1"/>
        <v>生産用機械</v>
      </c>
      <c r="I21" s="504">
        <f>+$D21*マージン率!$C18</f>
        <v>0</v>
      </c>
      <c r="J21" s="504">
        <f>+$D21*マージン率!$D18</f>
        <v>0</v>
      </c>
      <c r="M21" s="600">
        <f t="shared" si="2"/>
        <v>16</v>
      </c>
      <c r="N21" s="601" t="str">
        <f t="shared" si="3"/>
        <v>生産用機械</v>
      </c>
      <c r="O21" s="508">
        <f t="shared" si="6"/>
        <v>0</v>
      </c>
      <c r="R21" s="600">
        <f t="shared" si="4"/>
        <v>16</v>
      </c>
      <c r="S21" s="601" t="str">
        <f t="shared" si="5"/>
        <v>生産用機械</v>
      </c>
      <c r="T21" s="506">
        <f t="shared" si="7"/>
        <v>0</v>
      </c>
    </row>
    <row r="22" spans="2:20">
      <c r="B22" s="598">
        <f>'１次効果'!B67</f>
        <v>17</v>
      </c>
      <c r="C22" s="501" t="str">
        <f>'１次効果'!C67</f>
        <v>業務用機械</v>
      </c>
      <c r="D22" s="506"/>
      <c r="G22" s="507">
        <f t="shared" si="0"/>
        <v>17</v>
      </c>
      <c r="H22" s="602" t="str">
        <f t="shared" si="1"/>
        <v>業務用機械</v>
      </c>
      <c r="I22" s="504">
        <f>+$D22*マージン率!$C19</f>
        <v>0</v>
      </c>
      <c r="J22" s="504">
        <f>+$D22*マージン率!$D19</f>
        <v>0</v>
      </c>
      <c r="M22" s="600">
        <f t="shared" si="2"/>
        <v>17</v>
      </c>
      <c r="N22" s="601" t="str">
        <f t="shared" si="3"/>
        <v>業務用機械</v>
      </c>
      <c r="O22" s="508">
        <f t="shared" si="6"/>
        <v>0</v>
      </c>
      <c r="R22" s="600">
        <f t="shared" si="4"/>
        <v>17</v>
      </c>
      <c r="S22" s="601" t="str">
        <f t="shared" si="5"/>
        <v>業務用機械</v>
      </c>
      <c r="T22" s="506">
        <f t="shared" si="7"/>
        <v>0</v>
      </c>
    </row>
    <row r="23" spans="2:20">
      <c r="B23" s="598">
        <f>'１次効果'!B68</f>
        <v>18</v>
      </c>
      <c r="C23" s="501" t="str">
        <f>'１次効果'!C68</f>
        <v>電子部品</v>
      </c>
      <c r="D23" s="506"/>
      <c r="G23" s="507">
        <f t="shared" si="0"/>
        <v>18</v>
      </c>
      <c r="H23" s="602" t="str">
        <f t="shared" si="1"/>
        <v>電子部品</v>
      </c>
      <c r="I23" s="504">
        <f>+$D23*マージン率!$C20</f>
        <v>0</v>
      </c>
      <c r="J23" s="504">
        <f>+$D23*マージン率!$D20</f>
        <v>0</v>
      </c>
      <c r="M23" s="600">
        <f t="shared" si="2"/>
        <v>18</v>
      </c>
      <c r="N23" s="601" t="str">
        <f t="shared" si="3"/>
        <v>電子部品</v>
      </c>
      <c r="O23" s="508">
        <f t="shared" si="6"/>
        <v>0</v>
      </c>
      <c r="R23" s="600">
        <f t="shared" si="4"/>
        <v>18</v>
      </c>
      <c r="S23" s="601" t="str">
        <f t="shared" si="5"/>
        <v>電子部品</v>
      </c>
      <c r="T23" s="506">
        <f t="shared" si="7"/>
        <v>0</v>
      </c>
    </row>
    <row r="24" spans="2:20">
      <c r="B24" s="598">
        <f>'１次効果'!B69</f>
        <v>19</v>
      </c>
      <c r="C24" s="501" t="str">
        <f>'１次効果'!C69</f>
        <v>電気機械</v>
      </c>
      <c r="D24" s="506"/>
      <c r="G24" s="507">
        <f t="shared" si="0"/>
        <v>19</v>
      </c>
      <c r="H24" s="602" t="str">
        <f t="shared" si="1"/>
        <v>電気機械</v>
      </c>
      <c r="I24" s="504">
        <f>+$D24*マージン率!$C21</f>
        <v>0</v>
      </c>
      <c r="J24" s="504">
        <f>+$D24*マージン率!$D21</f>
        <v>0</v>
      </c>
      <c r="M24" s="600">
        <f t="shared" si="2"/>
        <v>19</v>
      </c>
      <c r="N24" s="601" t="str">
        <f t="shared" si="3"/>
        <v>電気機械</v>
      </c>
      <c r="O24" s="508">
        <f t="shared" si="6"/>
        <v>0</v>
      </c>
      <c r="R24" s="600">
        <f t="shared" si="4"/>
        <v>19</v>
      </c>
      <c r="S24" s="601" t="str">
        <f t="shared" si="5"/>
        <v>電気機械</v>
      </c>
      <c r="T24" s="506">
        <f t="shared" si="7"/>
        <v>0</v>
      </c>
    </row>
    <row r="25" spans="2:20">
      <c r="B25" s="598">
        <f>'１次効果'!B70</f>
        <v>20</v>
      </c>
      <c r="C25" s="501" t="str">
        <f>'１次効果'!C70</f>
        <v>情報通信機器</v>
      </c>
      <c r="D25" s="506"/>
      <c r="G25" s="507">
        <f t="shared" si="0"/>
        <v>20</v>
      </c>
      <c r="H25" s="602" t="str">
        <f t="shared" si="1"/>
        <v>情報通信機器</v>
      </c>
      <c r="I25" s="504">
        <f>+$D25*マージン率!$C22</f>
        <v>0</v>
      </c>
      <c r="J25" s="504">
        <f>+$D25*マージン率!$D22</f>
        <v>0</v>
      </c>
      <c r="M25" s="600">
        <f t="shared" si="2"/>
        <v>20</v>
      </c>
      <c r="N25" s="601" t="str">
        <f t="shared" si="3"/>
        <v>情報通信機器</v>
      </c>
      <c r="O25" s="508">
        <f t="shared" si="6"/>
        <v>0</v>
      </c>
      <c r="R25" s="600">
        <f t="shared" si="4"/>
        <v>20</v>
      </c>
      <c r="S25" s="601" t="str">
        <f t="shared" si="5"/>
        <v>情報通信機器</v>
      </c>
      <c r="T25" s="506">
        <f t="shared" si="7"/>
        <v>0</v>
      </c>
    </row>
    <row r="26" spans="2:20">
      <c r="B26" s="598">
        <f>'１次効果'!B71</f>
        <v>21</v>
      </c>
      <c r="C26" s="501" t="str">
        <f>'１次効果'!C71</f>
        <v>輸送機械</v>
      </c>
      <c r="D26" s="506"/>
      <c r="G26" s="507">
        <f t="shared" si="0"/>
        <v>21</v>
      </c>
      <c r="H26" s="602" t="str">
        <f t="shared" si="1"/>
        <v>輸送機械</v>
      </c>
      <c r="I26" s="504">
        <f>+$D26*マージン率!$C23</f>
        <v>0</v>
      </c>
      <c r="J26" s="504">
        <f>+$D26*マージン率!$D23</f>
        <v>0</v>
      </c>
      <c r="M26" s="600">
        <f t="shared" si="2"/>
        <v>21</v>
      </c>
      <c r="N26" s="601" t="str">
        <f t="shared" si="3"/>
        <v>輸送機械</v>
      </c>
      <c r="O26" s="508">
        <f t="shared" si="6"/>
        <v>0</v>
      </c>
      <c r="R26" s="600">
        <f t="shared" si="4"/>
        <v>21</v>
      </c>
      <c r="S26" s="601" t="str">
        <f t="shared" si="5"/>
        <v>輸送機械</v>
      </c>
      <c r="T26" s="506">
        <f t="shared" si="7"/>
        <v>0</v>
      </c>
    </row>
    <row r="27" spans="2:20">
      <c r="B27" s="598">
        <f>'１次効果'!B72</f>
        <v>22</v>
      </c>
      <c r="C27" s="501" t="str">
        <f>'１次効果'!C72</f>
        <v>その他の製造工業製品</v>
      </c>
      <c r="D27" s="506"/>
      <c r="G27" s="507">
        <f t="shared" si="0"/>
        <v>22</v>
      </c>
      <c r="H27" s="602" t="str">
        <f t="shared" si="1"/>
        <v>その他の製造工業製品</v>
      </c>
      <c r="I27" s="504">
        <f>+$D27*マージン率!$C24</f>
        <v>0</v>
      </c>
      <c r="J27" s="504">
        <f>+$D27*マージン率!$D24</f>
        <v>0</v>
      </c>
      <c r="M27" s="600">
        <f t="shared" si="2"/>
        <v>22</v>
      </c>
      <c r="N27" s="601" t="str">
        <f t="shared" si="3"/>
        <v>その他の製造工業製品</v>
      </c>
      <c r="O27" s="508">
        <f t="shared" si="6"/>
        <v>0</v>
      </c>
      <c r="R27" s="600">
        <f t="shared" si="4"/>
        <v>22</v>
      </c>
      <c r="S27" s="601" t="str">
        <f t="shared" si="5"/>
        <v>その他の製造工業製品</v>
      </c>
      <c r="T27" s="506">
        <f t="shared" si="7"/>
        <v>0</v>
      </c>
    </row>
    <row r="28" spans="2:20">
      <c r="B28" s="598">
        <f>'１次効果'!B73</f>
        <v>23</v>
      </c>
      <c r="C28" s="501" t="str">
        <f>'１次効果'!C73</f>
        <v>建設</v>
      </c>
      <c r="D28" s="506"/>
      <c r="G28" s="507">
        <f t="shared" si="0"/>
        <v>23</v>
      </c>
      <c r="H28" s="602" t="str">
        <f t="shared" si="1"/>
        <v>建設</v>
      </c>
      <c r="I28" s="504">
        <f>+$D28*マージン率!$C25</f>
        <v>0</v>
      </c>
      <c r="J28" s="504">
        <f>+$D28*マージン率!$D25</f>
        <v>0</v>
      </c>
      <c r="M28" s="600">
        <f t="shared" si="2"/>
        <v>23</v>
      </c>
      <c r="N28" s="601" t="str">
        <f t="shared" si="3"/>
        <v>建設</v>
      </c>
      <c r="O28" s="508">
        <f t="shared" si="6"/>
        <v>0</v>
      </c>
      <c r="R28" s="600">
        <f t="shared" si="4"/>
        <v>23</v>
      </c>
      <c r="S28" s="601" t="str">
        <f t="shared" si="5"/>
        <v>建設</v>
      </c>
      <c r="T28" s="506">
        <f t="shared" si="7"/>
        <v>0</v>
      </c>
    </row>
    <row r="29" spans="2:20">
      <c r="B29" s="598">
        <f>'１次効果'!B74</f>
        <v>24</v>
      </c>
      <c r="C29" s="501" t="str">
        <f>'１次効果'!C74</f>
        <v>電力・ガス・熱供給</v>
      </c>
      <c r="D29" s="506"/>
      <c r="G29" s="507">
        <f t="shared" si="0"/>
        <v>24</v>
      </c>
      <c r="H29" s="602" t="str">
        <f t="shared" si="1"/>
        <v>電力・ガス・熱供給</v>
      </c>
      <c r="I29" s="504">
        <f>+$D29*マージン率!$C26</f>
        <v>0</v>
      </c>
      <c r="J29" s="504">
        <f>+$D29*マージン率!$D26</f>
        <v>0</v>
      </c>
      <c r="M29" s="600">
        <f t="shared" si="2"/>
        <v>24</v>
      </c>
      <c r="N29" s="601" t="str">
        <f t="shared" si="3"/>
        <v>電力・ガス・熱供給</v>
      </c>
      <c r="O29" s="508">
        <f t="shared" si="6"/>
        <v>0</v>
      </c>
      <c r="R29" s="600">
        <f t="shared" si="4"/>
        <v>24</v>
      </c>
      <c r="S29" s="601" t="str">
        <f t="shared" si="5"/>
        <v>電力・ガス・熱供給</v>
      </c>
      <c r="T29" s="506">
        <f t="shared" si="7"/>
        <v>0</v>
      </c>
    </row>
    <row r="30" spans="2:20">
      <c r="B30" s="598">
        <f>'１次効果'!B75</f>
        <v>25</v>
      </c>
      <c r="C30" s="501" t="str">
        <f>'１次効果'!C75</f>
        <v>水道</v>
      </c>
      <c r="D30" s="506"/>
      <c r="G30" s="507">
        <f t="shared" si="0"/>
        <v>25</v>
      </c>
      <c r="H30" s="602" t="str">
        <f t="shared" si="1"/>
        <v>水道</v>
      </c>
      <c r="I30" s="504">
        <f>+$D30*マージン率!$C27</f>
        <v>0</v>
      </c>
      <c r="J30" s="504">
        <f>+$D30*マージン率!$D27</f>
        <v>0</v>
      </c>
      <c r="M30" s="600">
        <f t="shared" si="2"/>
        <v>25</v>
      </c>
      <c r="N30" s="601" t="str">
        <f t="shared" si="3"/>
        <v>水道</v>
      </c>
      <c r="O30" s="508">
        <f t="shared" si="6"/>
        <v>0</v>
      </c>
      <c r="R30" s="600">
        <f t="shared" si="4"/>
        <v>25</v>
      </c>
      <c r="S30" s="601" t="str">
        <f t="shared" si="5"/>
        <v>水道</v>
      </c>
      <c r="T30" s="506">
        <f t="shared" si="7"/>
        <v>0</v>
      </c>
    </row>
    <row r="31" spans="2:20">
      <c r="B31" s="598">
        <f>'１次効果'!B76</f>
        <v>26</v>
      </c>
      <c r="C31" s="501" t="str">
        <f>'１次効果'!C76</f>
        <v>廃棄物処理</v>
      </c>
      <c r="D31" s="506"/>
      <c r="G31" s="507">
        <f t="shared" si="0"/>
        <v>26</v>
      </c>
      <c r="H31" s="602" t="str">
        <f t="shared" si="1"/>
        <v>廃棄物処理</v>
      </c>
      <c r="I31" s="504">
        <f>+$D31*マージン率!$C28</f>
        <v>0</v>
      </c>
      <c r="J31" s="504">
        <f>+$D31*マージン率!$D28</f>
        <v>0</v>
      </c>
      <c r="M31" s="600">
        <f t="shared" si="2"/>
        <v>26</v>
      </c>
      <c r="N31" s="601" t="str">
        <f t="shared" si="3"/>
        <v>廃棄物処理</v>
      </c>
      <c r="O31" s="508">
        <f t="shared" si="6"/>
        <v>0</v>
      </c>
      <c r="R31" s="600">
        <f t="shared" si="4"/>
        <v>26</v>
      </c>
      <c r="S31" s="601" t="str">
        <f t="shared" si="5"/>
        <v>廃棄物処理</v>
      </c>
      <c r="T31" s="506">
        <f t="shared" si="7"/>
        <v>0</v>
      </c>
    </row>
    <row r="32" spans="2:20">
      <c r="B32" s="598">
        <f>'１次効果'!B77</f>
        <v>27</v>
      </c>
      <c r="C32" s="501" t="str">
        <f>'１次効果'!C77</f>
        <v>商業</v>
      </c>
      <c r="D32" s="506"/>
      <c r="G32" s="507">
        <f t="shared" si="0"/>
        <v>27</v>
      </c>
      <c r="H32" s="602" t="str">
        <f t="shared" si="1"/>
        <v>商業</v>
      </c>
      <c r="I32" s="504"/>
      <c r="J32" s="504"/>
      <c r="M32" s="600">
        <f t="shared" si="2"/>
        <v>27</v>
      </c>
      <c r="N32" s="601" t="str">
        <f t="shared" si="3"/>
        <v>商業</v>
      </c>
      <c r="O32" s="508">
        <f>+D32+(I45*-1)</f>
        <v>0</v>
      </c>
      <c r="R32" s="600">
        <f t="shared" si="4"/>
        <v>27</v>
      </c>
      <c r="S32" s="601" t="str">
        <f t="shared" si="5"/>
        <v>商業</v>
      </c>
      <c r="T32" s="506">
        <f t="shared" si="7"/>
        <v>0</v>
      </c>
    </row>
    <row r="33" spans="2:20">
      <c r="B33" s="598">
        <f>'１次効果'!B78</f>
        <v>28</v>
      </c>
      <c r="C33" s="501" t="str">
        <f>'１次効果'!C78</f>
        <v>金融・保険</v>
      </c>
      <c r="D33" s="506"/>
      <c r="G33" s="507">
        <f t="shared" si="0"/>
        <v>28</v>
      </c>
      <c r="H33" s="602" t="str">
        <f t="shared" si="1"/>
        <v>金融・保険</v>
      </c>
      <c r="I33" s="504">
        <f>+$D33*マージン率!$C30</f>
        <v>0</v>
      </c>
      <c r="J33" s="504">
        <f>+$D33*マージン率!$D30</f>
        <v>0</v>
      </c>
      <c r="M33" s="600">
        <f t="shared" si="2"/>
        <v>28</v>
      </c>
      <c r="N33" s="601" t="str">
        <f t="shared" si="3"/>
        <v>金融・保険</v>
      </c>
      <c r="O33" s="508">
        <f t="shared" si="6"/>
        <v>0</v>
      </c>
      <c r="R33" s="600">
        <f t="shared" si="4"/>
        <v>28</v>
      </c>
      <c r="S33" s="601" t="str">
        <f t="shared" si="5"/>
        <v>金融・保険</v>
      </c>
      <c r="T33" s="506">
        <f t="shared" si="7"/>
        <v>0</v>
      </c>
    </row>
    <row r="34" spans="2:20">
      <c r="B34" s="598">
        <f>'１次効果'!B79</f>
        <v>29</v>
      </c>
      <c r="C34" s="501" t="str">
        <f>'１次効果'!C79</f>
        <v>不動産</v>
      </c>
      <c r="D34" s="506"/>
      <c r="G34" s="507">
        <f t="shared" si="0"/>
        <v>29</v>
      </c>
      <c r="H34" s="602" t="str">
        <f t="shared" si="1"/>
        <v>不動産</v>
      </c>
      <c r="I34" s="504">
        <f>+$D34*マージン率!$C31</f>
        <v>0</v>
      </c>
      <c r="J34" s="504">
        <f>+$D34*マージン率!$D31</f>
        <v>0</v>
      </c>
      <c r="M34" s="600">
        <f t="shared" si="2"/>
        <v>29</v>
      </c>
      <c r="N34" s="601" t="str">
        <f t="shared" si="3"/>
        <v>不動産</v>
      </c>
      <c r="O34" s="508">
        <f t="shared" si="6"/>
        <v>0</v>
      </c>
      <c r="R34" s="600">
        <f t="shared" si="4"/>
        <v>29</v>
      </c>
      <c r="S34" s="601" t="str">
        <f t="shared" si="5"/>
        <v>不動産</v>
      </c>
      <c r="T34" s="506">
        <f t="shared" si="7"/>
        <v>0</v>
      </c>
    </row>
    <row r="35" spans="2:20">
      <c r="B35" s="598">
        <f>'１次効果'!B80</f>
        <v>30</v>
      </c>
      <c r="C35" s="501" t="str">
        <f>'１次効果'!C80</f>
        <v>運輸・郵便</v>
      </c>
      <c r="D35" s="506"/>
      <c r="G35" s="507">
        <f t="shared" si="0"/>
        <v>30</v>
      </c>
      <c r="H35" s="602" t="str">
        <f t="shared" si="1"/>
        <v>運輸・郵便</v>
      </c>
      <c r="I35" s="504"/>
      <c r="J35" s="504"/>
      <c r="M35" s="600">
        <f t="shared" si="2"/>
        <v>30</v>
      </c>
      <c r="N35" s="601" t="str">
        <f t="shared" si="3"/>
        <v>運輸・郵便</v>
      </c>
      <c r="O35" s="508">
        <f>+D35+(J45*-1)</f>
        <v>0</v>
      </c>
      <c r="R35" s="600">
        <f t="shared" si="4"/>
        <v>30</v>
      </c>
      <c r="S35" s="601" t="str">
        <f t="shared" si="5"/>
        <v>運輸・郵便</v>
      </c>
      <c r="T35" s="506">
        <f t="shared" si="7"/>
        <v>0</v>
      </c>
    </row>
    <row r="36" spans="2:20">
      <c r="B36" s="598">
        <f>'１次効果'!B81</f>
        <v>31</v>
      </c>
      <c r="C36" s="501" t="str">
        <f>'１次効果'!C81</f>
        <v>情報通信</v>
      </c>
      <c r="D36" s="506"/>
      <c r="G36" s="507">
        <f t="shared" si="0"/>
        <v>31</v>
      </c>
      <c r="H36" s="602" t="str">
        <f t="shared" si="1"/>
        <v>情報通信</v>
      </c>
      <c r="I36" s="504">
        <f>+$D36*マージン率!$C33</f>
        <v>0</v>
      </c>
      <c r="J36" s="504">
        <f>+$D36*マージン率!$D33</f>
        <v>0</v>
      </c>
      <c r="M36" s="600">
        <f t="shared" si="2"/>
        <v>31</v>
      </c>
      <c r="N36" s="601" t="str">
        <f t="shared" si="3"/>
        <v>情報通信</v>
      </c>
      <c r="O36" s="508">
        <f t="shared" si="6"/>
        <v>0</v>
      </c>
      <c r="R36" s="600">
        <f t="shared" si="4"/>
        <v>31</v>
      </c>
      <c r="S36" s="601" t="str">
        <f t="shared" si="5"/>
        <v>情報通信</v>
      </c>
      <c r="T36" s="506">
        <f t="shared" si="7"/>
        <v>0</v>
      </c>
    </row>
    <row r="37" spans="2:20">
      <c r="B37" s="598">
        <f>'１次効果'!B82</f>
        <v>32</v>
      </c>
      <c r="C37" s="501" t="str">
        <f>'１次効果'!C82</f>
        <v>公務</v>
      </c>
      <c r="D37" s="506"/>
      <c r="G37" s="507">
        <f t="shared" si="0"/>
        <v>32</v>
      </c>
      <c r="H37" s="602" t="str">
        <f t="shared" si="1"/>
        <v>公務</v>
      </c>
      <c r="I37" s="504">
        <f>+$D37*マージン率!$C34</f>
        <v>0</v>
      </c>
      <c r="J37" s="504">
        <f>+$D37*マージン率!$D34</f>
        <v>0</v>
      </c>
      <c r="M37" s="600">
        <f t="shared" si="2"/>
        <v>32</v>
      </c>
      <c r="N37" s="601" t="str">
        <f t="shared" si="3"/>
        <v>公務</v>
      </c>
      <c r="O37" s="508">
        <f t="shared" si="6"/>
        <v>0</v>
      </c>
      <c r="R37" s="600">
        <f t="shared" si="4"/>
        <v>32</v>
      </c>
      <c r="S37" s="601" t="str">
        <f t="shared" si="5"/>
        <v>公務</v>
      </c>
      <c r="T37" s="506">
        <f t="shared" si="7"/>
        <v>0</v>
      </c>
    </row>
    <row r="38" spans="2:20">
      <c r="B38" s="598">
        <f>'１次効果'!B83</f>
        <v>33</v>
      </c>
      <c r="C38" s="501" t="str">
        <f>'１次効果'!C83</f>
        <v>教育・研究</v>
      </c>
      <c r="D38" s="506"/>
      <c r="G38" s="507">
        <f t="shared" si="0"/>
        <v>33</v>
      </c>
      <c r="H38" s="602" t="str">
        <f t="shared" si="1"/>
        <v>教育・研究</v>
      </c>
      <c r="I38" s="504">
        <f>+$D38*マージン率!$C35</f>
        <v>0</v>
      </c>
      <c r="J38" s="504">
        <f>+$D38*マージン率!$D35</f>
        <v>0</v>
      </c>
      <c r="M38" s="600">
        <f t="shared" si="2"/>
        <v>33</v>
      </c>
      <c r="N38" s="601" t="str">
        <f t="shared" si="3"/>
        <v>教育・研究</v>
      </c>
      <c r="O38" s="508">
        <f t="shared" si="6"/>
        <v>0</v>
      </c>
      <c r="R38" s="600">
        <f t="shared" si="4"/>
        <v>33</v>
      </c>
      <c r="S38" s="601" t="str">
        <f t="shared" si="5"/>
        <v>教育・研究</v>
      </c>
      <c r="T38" s="506">
        <f t="shared" si="7"/>
        <v>0</v>
      </c>
    </row>
    <row r="39" spans="2:20">
      <c r="B39" s="598">
        <f>'１次効果'!B84</f>
        <v>34</v>
      </c>
      <c r="C39" s="501" t="str">
        <f>'１次効果'!C84</f>
        <v>医療・福祉</v>
      </c>
      <c r="D39" s="506"/>
      <c r="G39" s="507">
        <f t="shared" si="0"/>
        <v>34</v>
      </c>
      <c r="H39" s="602" t="str">
        <f t="shared" si="1"/>
        <v>医療・福祉</v>
      </c>
      <c r="I39" s="504">
        <f>+$D39*マージン率!$C36</f>
        <v>0</v>
      </c>
      <c r="J39" s="504">
        <f>+$D39*マージン率!$D36</f>
        <v>0</v>
      </c>
      <c r="M39" s="600">
        <f t="shared" si="2"/>
        <v>34</v>
      </c>
      <c r="N39" s="601" t="str">
        <f t="shared" si="3"/>
        <v>医療・福祉</v>
      </c>
      <c r="O39" s="508">
        <f t="shared" si="6"/>
        <v>0</v>
      </c>
      <c r="R39" s="600">
        <f t="shared" si="4"/>
        <v>34</v>
      </c>
      <c r="S39" s="601" t="str">
        <f t="shared" si="5"/>
        <v>医療・福祉</v>
      </c>
      <c r="T39" s="506">
        <f t="shared" si="7"/>
        <v>0</v>
      </c>
    </row>
    <row r="40" spans="2:20">
      <c r="B40" s="598">
        <f>'１次効果'!B85</f>
        <v>35</v>
      </c>
      <c r="C40" s="501" t="str">
        <f>'１次効果'!C85</f>
        <v>他に分類されない会員制団体</v>
      </c>
      <c r="D40" s="506"/>
      <c r="G40" s="507">
        <f t="shared" si="0"/>
        <v>35</v>
      </c>
      <c r="H40" s="602" t="str">
        <f t="shared" si="1"/>
        <v>他に分類されない会員制団体</v>
      </c>
      <c r="I40" s="504">
        <f>+$D40*マージン率!$C37</f>
        <v>0</v>
      </c>
      <c r="J40" s="504">
        <f>+$D40*マージン率!$D37</f>
        <v>0</v>
      </c>
      <c r="M40" s="600">
        <f t="shared" si="2"/>
        <v>35</v>
      </c>
      <c r="N40" s="601" t="str">
        <f t="shared" si="3"/>
        <v>他に分類されない会員制団体</v>
      </c>
      <c r="O40" s="508">
        <f t="shared" si="6"/>
        <v>0</v>
      </c>
      <c r="R40" s="600">
        <f t="shared" si="4"/>
        <v>35</v>
      </c>
      <c r="S40" s="601" t="str">
        <f t="shared" si="5"/>
        <v>他に分類されない会員制団体</v>
      </c>
      <c r="T40" s="506">
        <f t="shared" si="7"/>
        <v>0</v>
      </c>
    </row>
    <row r="41" spans="2:20">
      <c r="B41" s="598">
        <f>'１次効果'!B86</f>
        <v>36</v>
      </c>
      <c r="C41" s="501" t="str">
        <f>'１次効果'!C86</f>
        <v>対事業所サービス</v>
      </c>
      <c r="D41" s="506"/>
      <c r="G41" s="507">
        <f t="shared" si="0"/>
        <v>36</v>
      </c>
      <c r="H41" s="602" t="str">
        <f t="shared" si="1"/>
        <v>対事業所サービス</v>
      </c>
      <c r="I41" s="504">
        <f>+$D41*マージン率!$C38</f>
        <v>0</v>
      </c>
      <c r="J41" s="504">
        <f>+$D41*マージン率!$D38</f>
        <v>0</v>
      </c>
      <c r="M41" s="600">
        <f t="shared" si="2"/>
        <v>36</v>
      </c>
      <c r="N41" s="601" t="str">
        <f t="shared" si="3"/>
        <v>対事業所サービス</v>
      </c>
      <c r="O41" s="508">
        <f t="shared" si="6"/>
        <v>0</v>
      </c>
      <c r="R41" s="600">
        <f t="shared" si="4"/>
        <v>36</v>
      </c>
      <c r="S41" s="601" t="str">
        <f t="shared" si="5"/>
        <v>対事業所サービス</v>
      </c>
      <c r="T41" s="506">
        <f t="shared" si="7"/>
        <v>0</v>
      </c>
    </row>
    <row r="42" spans="2:20">
      <c r="B42" s="598">
        <f>'１次効果'!B87</f>
        <v>37</v>
      </c>
      <c r="C42" s="501" t="str">
        <f>'１次効果'!C87</f>
        <v>対個人サービス</v>
      </c>
      <c r="D42" s="506"/>
      <c r="G42" s="507">
        <f t="shared" si="0"/>
        <v>37</v>
      </c>
      <c r="H42" s="602" t="str">
        <f t="shared" si="1"/>
        <v>対個人サービス</v>
      </c>
      <c r="I42" s="504">
        <f>+$D42*マージン率!$C39</f>
        <v>0</v>
      </c>
      <c r="J42" s="504">
        <f>+$D42*マージン率!$D39</f>
        <v>0</v>
      </c>
      <c r="M42" s="600">
        <f t="shared" si="2"/>
        <v>37</v>
      </c>
      <c r="N42" s="601" t="str">
        <f t="shared" si="3"/>
        <v>対個人サービス</v>
      </c>
      <c r="O42" s="508">
        <f t="shared" si="6"/>
        <v>0</v>
      </c>
      <c r="R42" s="600">
        <f t="shared" si="4"/>
        <v>37</v>
      </c>
      <c r="S42" s="601" t="str">
        <f t="shared" si="5"/>
        <v>対個人サービス</v>
      </c>
      <c r="T42" s="506">
        <f t="shared" si="7"/>
        <v>0</v>
      </c>
    </row>
    <row r="43" spans="2:20">
      <c r="B43" s="598">
        <f>'１次効果'!B88</f>
        <v>38</v>
      </c>
      <c r="C43" s="501" t="str">
        <f>'１次効果'!C88</f>
        <v>事務用品</v>
      </c>
      <c r="D43" s="506"/>
      <c r="G43" s="507">
        <f t="shared" si="0"/>
        <v>38</v>
      </c>
      <c r="H43" s="602" t="str">
        <f t="shared" si="1"/>
        <v>事務用品</v>
      </c>
      <c r="I43" s="504">
        <f>+$D43*マージン率!$C40</f>
        <v>0</v>
      </c>
      <c r="J43" s="504">
        <f>+$D43*マージン率!$D40</f>
        <v>0</v>
      </c>
      <c r="M43" s="600">
        <f t="shared" si="2"/>
        <v>38</v>
      </c>
      <c r="N43" s="601" t="str">
        <f t="shared" si="3"/>
        <v>事務用品</v>
      </c>
      <c r="O43" s="508">
        <f t="shared" si="6"/>
        <v>0</v>
      </c>
      <c r="R43" s="600">
        <f t="shared" si="4"/>
        <v>38</v>
      </c>
      <c r="S43" s="601" t="str">
        <f t="shared" si="5"/>
        <v>事務用品</v>
      </c>
      <c r="T43" s="506">
        <f t="shared" si="7"/>
        <v>0</v>
      </c>
    </row>
    <row r="44" spans="2:20">
      <c r="B44" s="598">
        <f>'１次効果'!B89</f>
        <v>39</v>
      </c>
      <c r="C44" s="501" t="str">
        <f>'１次効果'!C89</f>
        <v>分類不明</v>
      </c>
      <c r="D44" s="506"/>
      <c r="G44" s="507">
        <f t="shared" si="0"/>
        <v>39</v>
      </c>
      <c r="H44" s="602" t="str">
        <f t="shared" si="1"/>
        <v>分類不明</v>
      </c>
      <c r="I44" s="504">
        <f>+$D44*マージン率!$C41</f>
        <v>0</v>
      </c>
      <c r="J44" s="504">
        <f>+$D44*マージン率!$D41</f>
        <v>0</v>
      </c>
      <c r="M44" s="600">
        <f t="shared" si="2"/>
        <v>39</v>
      </c>
      <c r="N44" s="601" t="str">
        <f t="shared" si="3"/>
        <v>分類不明</v>
      </c>
      <c r="O44" s="508">
        <f t="shared" si="6"/>
        <v>0</v>
      </c>
      <c r="R44" s="600">
        <f t="shared" si="4"/>
        <v>39</v>
      </c>
      <c r="S44" s="601" t="str">
        <f t="shared" si="5"/>
        <v>分類不明</v>
      </c>
      <c r="T44" s="506">
        <f t="shared" si="7"/>
        <v>0</v>
      </c>
    </row>
    <row r="45" spans="2:20" ht="12.75" thickBot="1">
      <c r="B45" s="509"/>
      <c r="C45" s="510" t="s">
        <v>56</v>
      </c>
      <c r="D45" s="511">
        <f>SUM(D6:D44)</f>
        <v>0</v>
      </c>
      <c r="G45" s="512"/>
      <c r="H45" s="513" t="s">
        <v>56</v>
      </c>
      <c r="I45" s="504">
        <f>SUM(I6:I44)</f>
        <v>0</v>
      </c>
      <c r="J45" s="504">
        <f>SUM(J6:J44)</f>
        <v>0</v>
      </c>
      <c r="M45" s="509"/>
      <c r="N45" s="510" t="s">
        <v>56</v>
      </c>
      <c r="O45" s="514">
        <f>SUM(O6:O44)</f>
        <v>0</v>
      </c>
      <c r="R45" s="509"/>
      <c r="S45" s="510" t="s">
        <v>56</v>
      </c>
      <c r="T45" s="515">
        <f>SUM(T6:T44)</f>
        <v>0</v>
      </c>
    </row>
    <row r="46" spans="2:20">
      <c r="I46" s="498" t="s">
        <v>307</v>
      </c>
      <c r="J46" s="499" t="s">
        <v>309</v>
      </c>
    </row>
    <row r="47" spans="2:20" ht="15.75" customHeight="1">
      <c r="C47" s="483" t="s">
        <v>71</v>
      </c>
    </row>
  </sheetData>
  <mergeCells count="1">
    <mergeCell ref="Q2:T2"/>
  </mergeCells>
  <phoneticPr fontId="8"/>
  <pageMargins left="0.25" right="0.25" top="0.75" bottom="0.75" header="0.3" footer="0.3"/>
  <pageSetup paperSize="9" scale="6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C1:AQ39"/>
  <sheetViews>
    <sheetView showGridLines="0" view="pageBreakPreview" zoomScale="85" zoomScaleNormal="40" zoomScaleSheetLayoutView="85" workbookViewId="0"/>
  </sheetViews>
  <sheetFormatPr defaultRowHeight="12"/>
  <cols>
    <col min="1" max="2" width="2" style="21" customWidth="1"/>
    <col min="3" max="3" width="18.75" style="21" customWidth="1"/>
    <col min="4" max="5" width="9.125" style="21" bestFit="1" customWidth="1"/>
    <col min="6" max="6" width="9.625" style="21" bestFit="1" customWidth="1"/>
    <col min="7" max="21" width="9.125" style="21" bestFit="1" customWidth="1"/>
    <col min="22" max="22" width="9.875" style="21" bestFit="1" customWidth="1"/>
    <col min="23" max="25" width="9.125" style="21" bestFit="1" customWidth="1"/>
    <col min="26" max="43" width="9" style="21"/>
    <col min="44" max="44" width="2.875" style="21" customWidth="1"/>
    <col min="45" max="16384" width="9" style="21"/>
  </cols>
  <sheetData>
    <row r="1" spans="3:43" ht="9.9499999999999993" customHeight="1" thickBot="1"/>
    <row r="2" spans="3:43" ht="18.75" thickTop="1" thickBot="1">
      <c r="C2" s="22" t="s">
        <v>33</v>
      </c>
      <c r="I2" s="23" t="s">
        <v>241</v>
      </c>
      <c r="K2" s="24" t="s">
        <v>34</v>
      </c>
      <c r="O2" s="654" t="s">
        <v>344</v>
      </c>
      <c r="P2" s="655"/>
      <c r="Q2" s="655"/>
      <c r="R2" s="656"/>
      <c r="S2" s="25"/>
      <c r="T2" s="25"/>
    </row>
    <row r="3" spans="3:43" ht="14.25" thickTop="1">
      <c r="AK3" s="26"/>
      <c r="AL3" s="26"/>
      <c r="AM3" s="26"/>
      <c r="AN3" s="26"/>
      <c r="AP3" s="26"/>
    </row>
    <row r="4" spans="3:43" ht="15" thickBot="1">
      <c r="C4" s="27" t="s">
        <v>331</v>
      </c>
      <c r="AK4" s="26"/>
      <c r="AL4" s="26"/>
      <c r="AM4" s="26"/>
      <c r="AN4" s="26"/>
      <c r="AP4" s="26"/>
    </row>
    <row r="5" spans="3:43" ht="11.25" customHeight="1">
      <c r="C5" s="28"/>
      <c r="D5" s="603">
        <f>'１次効果'!D49</f>
        <v>1</v>
      </c>
      <c r="E5" s="603">
        <f>'１次効果'!E49</f>
        <v>2</v>
      </c>
      <c r="F5" s="603">
        <f>'１次効果'!F49</f>
        <v>3</v>
      </c>
      <c r="G5" s="603">
        <f>'１次効果'!G49</f>
        <v>4</v>
      </c>
      <c r="H5" s="603">
        <f>'１次効果'!H49</f>
        <v>5</v>
      </c>
      <c r="I5" s="603">
        <f>'１次効果'!I49</f>
        <v>6</v>
      </c>
      <c r="J5" s="603">
        <f>'１次効果'!J49</f>
        <v>7</v>
      </c>
      <c r="K5" s="603">
        <f>'１次効果'!K49</f>
        <v>8</v>
      </c>
      <c r="L5" s="603">
        <f>'１次効果'!L49</f>
        <v>9</v>
      </c>
      <c r="M5" s="603">
        <f>'１次効果'!M49</f>
        <v>10</v>
      </c>
      <c r="N5" s="603">
        <f>'１次効果'!N49</f>
        <v>11</v>
      </c>
      <c r="O5" s="603">
        <f>'１次効果'!O49</f>
        <v>12</v>
      </c>
      <c r="P5" s="603">
        <f>'１次効果'!P49</f>
        <v>13</v>
      </c>
      <c r="Q5" s="603">
        <f>'１次効果'!Q49</f>
        <v>14</v>
      </c>
      <c r="R5" s="603">
        <f>'１次効果'!R49</f>
        <v>15</v>
      </c>
      <c r="S5" s="603">
        <f>'１次効果'!S49</f>
        <v>16</v>
      </c>
      <c r="T5" s="603">
        <f>'１次効果'!T49</f>
        <v>17</v>
      </c>
      <c r="U5" s="603">
        <f>'１次効果'!U49</f>
        <v>18</v>
      </c>
      <c r="V5" s="603">
        <f>'１次効果'!V49</f>
        <v>19</v>
      </c>
      <c r="W5" s="603">
        <f>'１次効果'!W49</f>
        <v>20</v>
      </c>
      <c r="X5" s="603">
        <f>'１次効果'!X49</f>
        <v>21</v>
      </c>
      <c r="Y5" s="603">
        <f>'１次効果'!Y49</f>
        <v>22</v>
      </c>
      <c r="Z5" s="603">
        <f>'１次効果'!Z49</f>
        <v>23</v>
      </c>
      <c r="AA5" s="603">
        <f>'１次効果'!AA49</f>
        <v>24</v>
      </c>
      <c r="AB5" s="603">
        <f>'１次効果'!AB49</f>
        <v>25</v>
      </c>
      <c r="AC5" s="603">
        <f>'１次効果'!AC49</f>
        <v>26</v>
      </c>
      <c r="AD5" s="603">
        <f>'１次効果'!AD49</f>
        <v>27</v>
      </c>
      <c r="AE5" s="603">
        <f>'１次効果'!AE49</f>
        <v>28</v>
      </c>
      <c r="AF5" s="603">
        <f>'１次効果'!AF49</f>
        <v>29</v>
      </c>
      <c r="AG5" s="603">
        <f>'１次効果'!AG49</f>
        <v>30</v>
      </c>
      <c r="AH5" s="603">
        <f>'１次効果'!AH49</f>
        <v>31</v>
      </c>
      <c r="AI5" s="603">
        <f>'１次効果'!AI49</f>
        <v>32</v>
      </c>
      <c r="AJ5" s="603">
        <f>'１次効果'!AJ49</f>
        <v>33</v>
      </c>
      <c r="AK5" s="603">
        <f>'１次効果'!AK49</f>
        <v>34</v>
      </c>
      <c r="AL5" s="603">
        <f>'１次効果'!AL49</f>
        <v>35</v>
      </c>
      <c r="AM5" s="603">
        <f>'１次効果'!AM49</f>
        <v>36</v>
      </c>
      <c r="AN5" s="603">
        <f>'１次効果'!AN49</f>
        <v>37</v>
      </c>
      <c r="AO5" s="603">
        <f>'１次効果'!AO49</f>
        <v>38</v>
      </c>
      <c r="AP5" s="603">
        <f>'１次効果'!AP49</f>
        <v>39</v>
      </c>
      <c r="AQ5" s="29"/>
    </row>
    <row r="6" spans="3:43" s="26" customFormat="1" ht="54" customHeight="1">
      <c r="C6" s="30" t="s">
        <v>35</v>
      </c>
      <c r="D6" s="31" t="str">
        <f>'１次効果'!D50</f>
        <v>農業</v>
      </c>
      <c r="E6" s="31" t="str">
        <f>'１次効果'!E50</f>
        <v>林業</v>
      </c>
      <c r="F6" s="31" t="str">
        <f>'１次効果'!F50</f>
        <v>漁業</v>
      </c>
      <c r="G6" s="31" t="str">
        <f>'１次効果'!G50</f>
        <v>鉱業</v>
      </c>
      <c r="H6" s="31" t="str">
        <f>'１次効果'!H50</f>
        <v>飲食料品</v>
      </c>
      <c r="I6" s="31" t="str">
        <f>'１次効果'!I50</f>
        <v>繊維製品</v>
      </c>
      <c r="J6" s="31" t="str">
        <f>'１次効果'!J50</f>
        <v>パルプ・紙・木製品</v>
      </c>
      <c r="K6" s="31" t="str">
        <f>'１次効果'!K50</f>
        <v>化学製品</v>
      </c>
      <c r="L6" s="31" t="str">
        <f>'１次効果'!L50</f>
        <v>石油・石炭製品</v>
      </c>
      <c r="M6" s="31" t="str">
        <f>'１次効果'!M50</f>
        <v>プラスチック・ゴム製品</v>
      </c>
      <c r="N6" s="31" t="str">
        <f>'１次効果'!N50</f>
        <v>窯業・土石製品</v>
      </c>
      <c r="O6" s="31" t="str">
        <f>'１次効果'!O50</f>
        <v>鉄鋼</v>
      </c>
      <c r="P6" s="31" t="str">
        <f>'１次効果'!P50</f>
        <v>非鉄金属</v>
      </c>
      <c r="Q6" s="31" t="str">
        <f>'１次効果'!Q50</f>
        <v>金属製品</v>
      </c>
      <c r="R6" s="31" t="str">
        <f>'１次効果'!R50</f>
        <v>はん用機械</v>
      </c>
      <c r="S6" s="31" t="str">
        <f>'１次効果'!S50</f>
        <v>生産用機械</v>
      </c>
      <c r="T6" s="31" t="str">
        <f>'１次効果'!T50</f>
        <v>業務用機械</v>
      </c>
      <c r="U6" s="31" t="str">
        <f>'１次効果'!U50</f>
        <v>電子部品</v>
      </c>
      <c r="V6" s="31" t="str">
        <f>'１次効果'!V50</f>
        <v>電気機械</v>
      </c>
      <c r="W6" s="31" t="str">
        <f>'１次効果'!W50</f>
        <v>情報通信機器</v>
      </c>
      <c r="X6" s="31" t="str">
        <f>'１次効果'!X50</f>
        <v>輸送機械</v>
      </c>
      <c r="Y6" s="31" t="str">
        <f>'１次効果'!Y50</f>
        <v>その他の製造工業製品</v>
      </c>
      <c r="Z6" s="31" t="str">
        <f>'１次効果'!Z50</f>
        <v>建設</v>
      </c>
      <c r="AA6" s="31" t="str">
        <f>'１次効果'!AA50</f>
        <v>電力・ガス・熱供給</v>
      </c>
      <c r="AB6" s="31" t="str">
        <f>'１次効果'!AB50</f>
        <v>水道</v>
      </c>
      <c r="AC6" s="31" t="str">
        <f>'１次効果'!AC50</f>
        <v>廃棄物処理</v>
      </c>
      <c r="AD6" s="31" t="str">
        <f>'１次効果'!AD50</f>
        <v>商業</v>
      </c>
      <c r="AE6" s="31" t="str">
        <f>'１次効果'!AE50</f>
        <v>金融・保険</v>
      </c>
      <c r="AF6" s="31" t="str">
        <f>'１次効果'!AF50</f>
        <v>不動産</v>
      </c>
      <c r="AG6" s="31" t="str">
        <f>'１次効果'!AG50</f>
        <v>運輸・郵便</v>
      </c>
      <c r="AH6" s="31" t="str">
        <f>'１次効果'!AH50</f>
        <v>情報通信</v>
      </c>
      <c r="AI6" s="31" t="str">
        <f>'１次効果'!AI50</f>
        <v>公務</v>
      </c>
      <c r="AJ6" s="31" t="str">
        <f>'１次効果'!AJ50</f>
        <v>教育・研究</v>
      </c>
      <c r="AK6" s="31" t="str">
        <f>'１次効果'!AK50</f>
        <v>医療・福祉</v>
      </c>
      <c r="AL6" s="31" t="str">
        <f>'１次効果'!AL50</f>
        <v>他に分類されない会員制団体</v>
      </c>
      <c r="AM6" s="31" t="str">
        <f>'１次効果'!AM50</f>
        <v>対事業所サービス</v>
      </c>
      <c r="AN6" s="31" t="str">
        <f>'１次効果'!AN50</f>
        <v>対個人サービス</v>
      </c>
      <c r="AO6" s="31" t="str">
        <f>'１次効果'!AO50</f>
        <v>事務用品</v>
      </c>
      <c r="AP6" s="31" t="str">
        <f>'１次効果'!AP50</f>
        <v>分類不明</v>
      </c>
      <c r="AQ6" s="32" t="s">
        <v>56</v>
      </c>
    </row>
    <row r="7" spans="3:43" s="26" customFormat="1" ht="30" customHeight="1" thickBot="1">
      <c r="C7" s="33" t="s">
        <v>57</v>
      </c>
      <c r="D7" s="526">
        <f>入力!T6</f>
        <v>0</v>
      </c>
      <c r="E7" s="526">
        <f>入力!T7</f>
        <v>0</v>
      </c>
      <c r="F7" s="526">
        <f>入力!T8</f>
        <v>0</v>
      </c>
      <c r="G7" s="526">
        <f>入力!T9</f>
        <v>0</v>
      </c>
      <c r="H7" s="526">
        <f>入力!T10</f>
        <v>0</v>
      </c>
      <c r="I7" s="526">
        <f>入力!T11</f>
        <v>0</v>
      </c>
      <c r="J7" s="526">
        <f>入力!T12</f>
        <v>0</v>
      </c>
      <c r="K7" s="526">
        <f>入力!T13</f>
        <v>0</v>
      </c>
      <c r="L7" s="526">
        <f>入力!T14</f>
        <v>0</v>
      </c>
      <c r="M7" s="526">
        <f>入力!T15</f>
        <v>0</v>
      </c>
      <c r="N7" s="526">
        <f>入力!T16</f>
        <v>0</v>
      </c>
      <c r="O7" s="526">
        <f>入力!T17</f>
        <v>0</v>
      </c>
      <c r="P7" s="526">
        <f>入力!T18</f>
        <v>0</v>
      </c>
      <c r="Q7" s="526">
        <f>入力!T19</f>
        <v>0</v>
      </c>
      <c r="R7" s="526">
        <f>入力!T20</f>
        <v>0</v>
      </c>
      <c r="S7" s="526">
        <f>入力!T21</f>
        <v>0</v>
      </c>
      <c r="T7" s="526">
        <f>入力!T22</f>
        <v>0</v>
      </c>
      <c r="U7" s="526">
        <f>入力!T23</f>
        <v>0</v>
      </c>
      <c r="V7" s="526">
        <f>入力!T24</f>
        <v>0</v>
      </c>
      <c r="W7" s="526">
        <f>入力!T25</f>
        <v>0</v>
      </c>
      <c r="X7" s="526">
        <f>入力!T26</f>
        <v>0</v>
      </c>
      <c r="Y7" s="526">
        <f>入力!T27</f>
        <v>0</v>
      </c>
      <c r="Z7" s="526">
        <f>入力!T28</f>
        <v>0</v>
      </c>
      <c r="AA7" s="526">
        <f>入力!T29</f>
        <v>0</v>
      </c>
      <c r="AB7" s="526">
        <f>入力!T30</f>
        <v>0</v>
      </c>
      <c r="AC7" s="526">
        <f>入力!T31</f>
        <v>0</v>
      </c>
      <c r="AD7" s="526">
        <f>入力!T32</f>
        <v>0</v>
      </c>
      <c r="AE7" s="526">
        <f>入力!T33</f>
        <v>0</v>
      </c>
      <c r="AF7" s="526">
        <f>入力!T34</f>
        <v>0</v>
      </c>
      <c r="AG7" s="526">
        <f>入力!T35</f>
        <v>0</v>
      </c>
      <c r="AH7" s="526">
        <f>入力!T36</f>
        <v>0</v>
      </c>
      <c r="AI7" s="526">
        <f>入力!T37</f>
        <v>0</v>
      </c>
      <c r="AJ7" s="526">
        <f>入力!T38</f>
        <v>0</v>
      </c>
      <c r="AK7" s="526">
        <f>入力!T39</f>
        <v>0</v>
      </c>
      <c r="AL7" s="526">
        <f>入力!T40</f>
        <v>0</v>
      </c>
      <c r="AM7" s="526">
        <f>入力!T41</f>
        <v>0</v>
      </c>
      <c r="AN7" s="526">
        <f>入力!T42</f>
        <v>0</v>
      </c>
      <c r="AO7" s="526">
        <f>入力!T43</f>
        <v>0</v>
      </c>
      <c r="AP7" s="526">
        <f>入力!T44</f>
        <v>0</v>
      </c>
      <c r="AQ7" s="34">
        <f>SUM(D7:AP7)</f>
        <v>0</v>
      </c>
    </row>
    <row r="9" spans="3:43" s="26" customFormat="1" ht="14.25" customHeight="1" thickBot="1">
      <c r="C9" s="35" t="s">
        <v>58</v>
      </c>
      <c r="H9" s="578" t="s">
        <v>293</v>
      </c>
      <c r="I9" s="579"/>
      <c r="J9" s="579"/>
      <c r="N9" s="36"/>
      <c r="O9" s="37"/>
      <c r="P9" s="38"/>
      <c r="Q9" s="39"/>
      <c r="R9" s="36"/>
      <c r="S9" s="40"/>
      <c r="T9" s="41"/>
      <c r="U9" s="36"/>
      <c r="V9" s="657"/>
      <c r="W9" s="658"/>
      <c r="X9" s="658"/>
      <c r="Y9" s="42"/>
      <c r="Z9" s="43"/>
    </row>
    <row r="10" spans="3:43" s="26" customFormat="1" ht="42.75" customHeight="1">
      <c r="C10" s="44"/>
      <c r="D10" s="45" t="s">
        <v>59</v>
      </c>
      <c r="E10" s="46" t="s">
        <v>60</v>
      </c>
      <c r="F10" s="47" t="s">
        <v>58</v>
      </c>
      <c r="H10" s="651" t="s">
        <v>354</v>
      </c>
      <c r="I10" s="652"/>
      <c r="J10"/>
      <c r="N10" s="36"/>
      <c r="O10" s="36"/>
      <c r="P10" s="36"/>
      <c r="Q10" s="36"/>
      <c r="R10" s="36"/>
      <c r="S10" s="659"/>
      <c r="T10" s="660"/>
      <c r="U10" s="36"/>
      <c r="V10" s="653"/>
      <c r="W10" s="661"/>
      <c r="X10" s="661"/>
      <c r="Y10" s="650"/>
      <c r="Z10" s="43"/>
    </row>
    <row r="11" spans="3:43" s="26" customFormat="1" ht="24.95" customHeight="1" thickBot="1">
      <c r="C11" s="48" t="s">
        <v>61</v>
      </c>
      <c r="D11" s="49">
        <f>AQ7</f>
        <v>0</v>
      </c>
      <c r="E11" s="49">
        <f>SUM(AQ18:AQ19)</f>
        <v>0</v>
      </c>
      <c r="F11" s="50" t="e">
        <f>E11/D11</f>
        <v>#DIV/0!</v>
      </c>
      <c r="H11" s="630">
        <v>0.73743563761537856</v>
      </c>
      <c r="I11" s="631"/>
      <c r="J11"/>
      <c r="N11" s="36"/>
      <c r="O11" s="43"/>
      <c r="P11" s="43"/>
      <c r="Q11" s="36"/>
      <c r="R11" s="36"/>
      <c r="S11" s="51"/>
      <c r="T11" s="52"/>
      <c r="U11" s="36"/>
      <c r="V11" s="653"/>
      <c r="W11" s="653"/>
      <c r="X11" s="653"/>
      <c r="Y11" s="650"/>
      <c r="Z11" s="43"/>
    </row>
    <row r="12" spans="3:43" s="26" customFormat="1" ht="24.95" customHeight="1">
      <c r="C12" s="53" t="s">
        <v>62</v>
      </c>
      <c r="D12" s="54">
        <f>D11</f>
        <v>0</v>
      </c>
      <c r="E12" s="54">
        <f>AQ21</f>
        <v>0</v>
      </c>
      <c r="F12" s="55" t="e">
        <f>E12/D12</f>
        <v>#DIV/0!</v>
      </c>
      <c r="H12"/>
      <c r="I12"/>
      <c r="J12"/>
      <c r="K12" s="56"/>
      <c r="N12" s="36"/>
      <c r="O12" s="57"/>
      <c r="P12" s="57"/>
      <c r="Q12" s="39"/>
      <c r="R12" s="36"/>
      <c r="S12" s="51"/>
      <c r="T12" s="58"/>
      <c r="U12" s="36"/>
      <c r="V12" s="36"/>
      <c r="W12" s="36"/>
      <c r="X12" s="36"/>
      <c r="Y12" s="36"/>
      <c r="Z12" s="36"/>
    </row>
    <row r="13" spans="3:43" s="26" customFormat="1" ht="24.95" customHeight="1" thickBot="1">
      <c r="C13" s="59" t="s">
        <v>63</v>
      </c>
      <c r="D13" s="60" t="s">
        <v>64</v>
      </c>
      <c r="E13" s="61" t="s">
        <v>64</v>
      </c>
      <c r="F13" s="62" t="s">
        <v>65</v>
      </c>
      <c r="H13"/>
      <c r="I13"/>
      <c r="J13"/>
      <c r="K13" s="56"/>
      <c r="N13" s="36"/>
      <c r="O13" s="57"/>
      <c r="P13" s="57"/>
      <c r="Q13" s="39"/>
      <c r="R13" s="36"/>
      <c r="S13" s="51"/>
      <c r="T13" s="58"/>
      <c r="U13" s="36"/>
      <c r="V13" s="36"/>
      <c r="W13" s="36"/>
      <c r="X13" s="36"/>
      <c r="Y13" s="36"/>
      <c r="Z13" s="36"/>
    </row>
    <row r="14" spans="3:43" s="26" customFormat="1" ht="13.5">
      <c r="H14" s="63"/>
      <c r="I14" s="64"/>
      <c r="J14" s="65"/>
      <c r="K14" s="56"/>
      <c r="N14" s="36"/>
      <c r="O14" s="57"/>
      <c r="P14" s="57"/>
      <c r="Q14" s="39"/>
      <c r="R14" s="36"/>
      <c r="S14" s="66"/>
      <c r="T14" s="66"/>
      <c r="U14" s="36"/>
      <c r="V14" s="36"/>
      <c r="W14" s="36"/>
      <c r="X14" s="36"/>
      <c r="Y14" s="36"/>
      <c r="Z14" s="36"/>
    </row>
    <row r="15" spans="3:43" ht="15" customHeight="1" thickBot="1">
      <c r="C15" s="67" t="s">
        <v>62</v>
      </c>
      <c r="J15" s="68"/>
      <c r="K15" s="69"/>
    </row>
    <row r="16" spans="3:43" ht="12.2" customHeight="1">
      <c r="C16" s="28"/>
      <c r="D16" s="603">
        <f t="shared" ref="D16:AP16" si="0">D5</f>
        <v>1</v>
      </c>
      <c r="E16" s="603">
        <f t="shared" si="0"/>
        <v>2</v>
      </c>
      <c r="F16" s="603">
        <f t="shared" si="0"/>
        <v>3</v>
      </c>
      <c r="G16" s="603">
        <f t="shared" si="0"/>
        <v>4</v>
      </c>
      <c r="H16" s="603">
        <f t="shared" si="0"/>
        <v>5</v>
      </c>
      <c r="I16" s="603">
        <f t="shared" si="0"/>
        <v>6</v>
      </c>
      <c r="J16" s="603">
        <f t="shared" si="0"/>
        <v>7</v>
      </c>
      <c r="K16" s="603">
        <f t="shared" si="0"/>
        <v>8</v>
      </c>
      <c r="L16" s="603">
        <f t="shared" si="0"/>
        <v>9</v>
      </c>
      <c r="M16" s="603">
        <f t="shared" si="0"/>
        <v>10</v>
      </c>
      <c r="N16" s="603">
        <f t="shared" si="0"/>
        <v>11</v>
      </c>
      <c r="O16" s="603">
        <f t="shared" si="0"/>
        <v>12</v>
      </c>
      <c r="P16" s="603">
        <f t="shared" si="0"/>
        <v>13</v>
      </c>
      <c r="Q16" s="603">
        <f t="shared" si="0"/>
        <v>14</v>
      </c>
      <c r="R16" s="603">
        <f t="shared" si="0"/>
        <v>15</v>
      </c>
      <c r="S16" s="603">
        <f t="shared" si="0"/>
        <v>16</v>
      </c>
      <c r="T16" s="603">
        <f t="shared" si="0"/>
        <v>17</v>
      </c>
      <c r="U16" s="603">
        <f t="shared" si="0"/>
        <v>18</v>
      </c>
      <c r="V16" s="603">
        <f t="shared" si="0"/>
        <v>19</v>
      </c>
      <c r="W16" s="603">
        <f t="shared" si="0"/>
        <v>20</v>
      </c>
      <c r="X16" s="603">
        <f t="shared" si="0"/>
        <v>21</v>
      </c>
      <c r="Y16" s="603">
        <f t="shared" si="0"/>
        <v>22</v>
      </c>
      <c r="Z16" s="603">
        <f t="shared" si="0"/>
        <v>23</v>
      </c>
      <c r="AA16" s="603">
        <f t="shared" si="0"/>
        <v>24</v>
      </c>
      <c r="AB16" s="603">
        <f t="shared" si="0"/>
        <v>25</v>
      </c>
      <c r="AC16" s="603">
        <f t="shared" si="0"/>
        <v>26</v>
      </c>
      <c r="AD16" s="603">
        <f t="shared" si="0"/>
        <v>27</v>
      </c>
      <c r="AE16" s="603">
        <f t="shared" si="0"/>
        <v>28</v>
      </c>
      <c r="AF16" s="603">
        <f t="shared" si="0"/>
        <v>29</v>
      </c>
      <c r="AG16" s="603">
        <f t="shared" si="0"/>
        <v>30</v>
      </c>
      <c r="AH16" s="603">
        <f t="shared" si="0"/>
        <v>31</v>
      </c>
      <c r="AI16" s="603">
        <f t="shared" si="0"/>
        <v>32</v>
      </c>
      <c r="AJ16" s="603">
        <f t="shared" si="0"/>
        <v>33</v>
      </c>
      <c r="AK16" s="603">
        <f t="shared" si="0"/>
        <v>34</v>
      </c>
      <c r="AL16" s="603">
        <f t="shared" si="0"/>
        <v>35</v>
      </c>
      <c r="AM16" s="603">
        <f t="shared" si="0"/>
        <v>36</v>
      </c>
      <c r="AN16" s="603">
        <f t="shared" si="0"/>
        <v>37</v>
      </c>
      <c r="AO16" s="603">
        <f t="shared" si="0"/>
        <v>38</v>
      </c>
      <c r="AP16" s="603">
        <f t="shared" si="0"/>
        <v>39</v>
      </c>
      <c r="AQ16" s="29"/>
    </row>
    <row r="17" spans="3:43" s="26" customFormat="1" ht="54" customHeight="1">
      <c r="C17" s="30" t="s">
        <v>35</v>
      </c>
      <c r="D17" s="604" t="str">
        <f t="shared" ref="D17:AP17" si="1">D6</f>
        <v>農業</v>
      </c>
      <c r="E17" s="604" t="str">
        <f t="shared" si="1"/>
        <v>林業</v>
      </c>
      <c r="F17" s="604" t="str">
        <f t="shared" si="1"/>
        <v>漁業</v>
      </c>
      <c r="G17" s="604" t="str">
        <f t="shared" si="1"/>
        <v>鉱業</v>
      </c>
      <c r="H17" s="604" t="str">
        <f t="shared" si="1"/>
        <v>飲食料品</v>
      </c>
      <c r="I17" s="604" t="str">
        <f t="shared" si="1"/>
        <v>繊維製品</v>
      </c>
      <c r="J17" s="604" t="str">
        <f t="shared" si="1"/>
        <v>パルプ・紙・木製品</v>
      </c>
      <c r="K17" s="604" t="str">
        <f t="shared" si="1"/>
        <v>化学製品</v>
      </c>
      <c r="L17" s="604" t="str">
        <f t="shared" si="1"/>
        <v>石油・石炭製品</v>
      </c>
      <c r="M17" s="604" t="str">
        <f t="shared" si="1"/>
        <v>プラスチック・ゴム製品</v>
      </c>
      <c r="N17" s="604" t="str">
        <f t="shared" si="1"/>
        <v>窯業・土石製品</v>
      </c>
      <c r="O17" s="604" t="str">
        <f t="shared" si="1"/>
        <v>鉄鋼</v>
      </c>
      <c r="P17" s="604" t="str">
        <f t="shared" si="1"/>
        <v>非鉄金属</v>
      </c>
      <c r="Q17" s="604" t="str">
        <f t="shared" si="1"/>
        <v>金属製品</v>
      </c>
      <c r="R17" s="604" t="str">
        <f t="shared" si="1"/>
        <v>はん用機械</v>
      </c>
      <c r="S17" s="604" t="str">
        <f t="shared" si="1"/>
        <v>生産用機械</v>
      </c>
      <c r="T17" s="604" t="str">
        <f t="shared" si="1"/>
        <v>業務用機械</v>
      </c>
      <c r="U17" s="604" t="str">
        <f t="shared" si="1"/>
        <v>電子部品</v>
      </c>
      <c r="V17" s="604" t="str">
        <f t="shared" si="1"/>
        <v>電気機械</v>
      </c>
      <c r="W17" s="604" t="str">
        <f t="shared" si="1"/>
        <v>情報通信機器</v>
      </c>
      <c r="X17" s="604" t="str">
        <f t="shared" si="1"/>
        <v>輸送機械</v>
      </c>
      <c r="Y17" s="604" t="str">
        <f t="shared" si="1"/>
        <v>その他の製造工業製品</v>
      </c>
      <c r="Z17" s="604" t="str">
        <f t="shared" si="1"/>
        <v>建設</v>
      </c>
      <c r="AA17" s="604" t="str">
        <f t="shared" si="1"/>
        <v>電力・ガス・熱供給</v>
      </c>
      <c r="AB17" s="604" t="str">
        <f t="shared" si="1"/>
        <v>水道</v>
      </c>
      <c r="AC17" s="604" t="str">
        <f t="shared" si="1"/>
        <v>廃棄物処理</v>
      </c>
      <c r="AD17" s="604" t="str">
        <f t="shared" si="1"/>
        <v>商業</v>
      </c>
      <c r="AE17" s="604" t="str">
        <f t="shared" si="1"/>
        <v>金融・保険</v>
      </c>
      <c r="AF17" s="604" t="str">
        <f t="shared" si="1"/>
        <v>不動産</v>
      </c>
      <c r="AG17" s="604" t="str">
        <f t="shared" si="1"/>
        <v>運輸・郵便</v>
      </c>
      <c r="AH17" s="604" t="str">
        <f t="shared" si="1"/>
        <v>情報通信</v>
      </c>
      <c r="AI17" s="604" t="str">
        <f t="shared" si="1"/>
        <v>公務</v>
      </c>
      <c r="AJ17" s="604" t="str">
        <f t="shared" si="1"/>
        <v>教育・研究</v>
      </c>
      <c r="AK17" s="604" t="str">
        <f t="shared" si="1"/>
        <v>医療・福祉</v>
      </c>
      <c r="AL17" s="604" t="str">
        <f t="shared" si="1"/>
        <v>他に分類されない会員制団体</v>
      </c>
      <c r="AM17" s="604" t="str">
        <f t="shared" si="1"/>
        <v>対事業所サービス</v>
      </c>
      <c r="AN17" s="604" t="str">
        <f t="shared" si="1"/>
        <v>対個人サービス</v>
      </c>
      <c r="AO17" s="604" t="str">
        <f t="shared" si="1"/>
        <v>事務用品</v>
      </c>
      <c r="AP17" s="604" t="str">
        <f t="shared" si="1"/>
        <v>分類不明</v>
      </c>
      <c r="AQ17" s="32" t="s">
        <v>56</v>
      </c>
    </row>
    <row r="18" spans="3:43" s="26" customFormat="1" ht="24.95" customHeight="1">
      <c r="C18" s="70" t="s">
        <v>66</v>
      </c>
      <c r="D18" s="54">
        <f>D7</f>
        <v>0</v>
      </c>
      <c r="E18" s="54">
        <f t="shared" ref="E18:AP18" si="2">E7</f>
        <v>0</v>
      </c>
      <c r="F18" s="54">
        <f t="shared" si="2"/>
        <v>0</v>
      </c>
      <c r="G18" s="54">
        <f t="shared" si="2"/>
        <v>0</v>
      </c>
      <c r="H18" s="54">
        <f t="shared" si="2"/>
        <v>0</v>
      </c>
      <c r="I18" s="54">
        <f t="shared" si="2"/>
        <v>0</v>
      </c>
      <c r="J18" s="54">
        <f t="shared" si="2"/>
        <v>0</v>
      </c>
      <c r="K18" s="54">
        <f t="shared" si="2"/>
        <v>0</v>
      </c>
      <c r="L18" s="54">
        <f t="shared" si="2"/>
        <v>0</v>
      </c>
      <c r="M18" s="54">
        <f t="shared" si="2"/>
        <v>0</v>
      </c>
      <c r="N18" s="54">
        <f t="shared" si="2"/>
        <v>0</v>
      </c>
      <c r="O18" s="54">
        <f t="shared" si="2"/>
        <v>0</v>
      </c>
      <c r="P18" s="54">
        <f t="shared" si="2"/>
        <v>0</v>
      </c>
      <c r="Q18" s="54">
        <f t="shared" si="2"/>
        <v>0</v>
      </c>
      <c r="R18" s="54">
        <f t="shared" si="2"/>
        <v>0</v>
      </c>
      <c r="S18" s="54">
        <f t="shared" si="2"/>
        <v>0</v>
      </c>
      <c r="T18" s="54">
        <f t="shared" si="2"/>
        <v>0</v>
      </c>
      <c r="U18" s="54">
        <f t="shared" si="2"/>
        <v>0</v>
      </c>
      <c r="V18" s="54">
        <f t="shared" si="2"/>
        <v>0</v>
      </c>
      <c r="W18" s="54">
        <f t="shared" si="2"/>
        <v>0</v>
      </c>
      <c r="X18" s="54">
        <f t="shared" si="2"/>
        <v>0</v>
      </c>
      <c r="Y18" s="54">
        <f t="shared" si="2"/>
        <v>0</v>
      </c>
      <c r="Z18" s="54">
        <f t="shared" si="2"/>
        <v>0</v>
      </c>
      <c r="AA18" s="54">
        <f t="shared" si="2"/>
        <v>0</v>
      </c>
      <c r="AB18" s="54">
        <f t="shared" si="2"/>
        <v>0</v>
      </c>
      <c r="AC18" s="54">
        <f t="shared" si="2"/>
        <v>0</v>
      </c>
      <c r="AD18" s="54">
        <f t="shared" si="2"/>
        <v>0</v>
      </c>
      <c r="AE18" s="54">
        <f t="shared" si="2"/>
        <v>0</v>
      </c>
      <c r="AF18" s="54">
        <f t="shared" si="2"/>
        <v>0</v>
      </c>
      <c r="AG18" s="54">
        <f t="shared" si="2"/>
        <v>0</v>
      </c>
      <c r="AH18" s="54">
        <f t="shared" si="2"/>
        <v>0</v>
      </c>
      <c r="AI18" s="54">
        <f t="shared" si="2"/>
        <v>0</v>
      </c>
      <c r="AJ18" s="54">
        <f t="shared" si="2"/>
        <v>0</v>
      </c>
      <c r="AK18" s="54">
        <f t="shared" si="2"/>
        <v>0</v>
      </c>
      <c r="AL18" s="54">
        <f t="shared" si="2"/>
        <v>0</v>
      </c>
      <c r="AM18" s="54">
        <f t="shared" si="2"/>
        <v>0</v>
      </c>
      <c r="AN18" s="54">
        <f t="shared" si="2"/>
        <v>0</v>
      </c>
      <c r="AO18" s="54">
        <f t="shared" si="2"/>
        <v>0</v>
      </c>
      <c r="AP18" s="54">
        <f t="shared" si="2"/>
        <v>0</v>
      </c>
      <c r="AQ18" s="71">
        <f>SUM(D18:AP18)</f>
        <v>0</v>
      </c>
    </row>
    <row r="19" spans="3:43" s="26" customFormat="1" ht="24.95" customHeight="1">
      <c r="C19" s="72" t="s">
        <v>67</v>
      </c>
      <c r="D19" s="73">
        <f>'１次効果'!G226</f>
        <v>0</v>
      </c>
      <c r="E19" s="73">
        <f>'１次効果'!G227</f>
        <v>0</v>
      </c>
      <c r="F19" s="73">
        <f>'１次効果'!G228</f>
        <v>0</v>
      </c>
      <c r="G19" s="73">
        <f>'１次効果'!G229</f>
        <v>0</v>
      </c>
      <c r="H19" s="73">
        <f>'１次効果'!G230</f>
        <v>0</v>
      </c>
      <c r="I19" s="73">
        <f>'１次効果'!G231</f>
        <v>0</v>
      </c>
      <c r="J19" s="73">
        <f>'１次効果'!G232</f>
        <v>0</v>
      </c>
      <c r="K19" s="73">
        <f>'１次効果'!G233</f>
        <v>0</v>
      </c>
      <c r="L19" s="73">
        <f>'１次効果'!G234</f>
        <v>0</v>
      </c>
      <c r="M19" s="73">
        <f>'１次効果'!G235</f>
        <v>0</v>
      </c>
      <c r="N19" s="73">
        <f>'１次効果'!G236</f>
        <v>0</v>
      </c>
      <c r="O19" s="73">
        <f>'１次効果'!G237</f>
        <v>0</v>
      </c>
      <c r="P19" s="73">
        <f>'１次効果'!G238</f>
        <v>0</v>
      </c>
      <c r="Q19" s="73">
        <f>'１次効果'!G239</f>
        <v>0</v>
      </c>
      <c r="R19" s="73">
        <f>'１次効果'!G240</f>
        <v>0</v>
      </c>
      <c r="S19" s="73">
        <f>'１次効果'!G241</f>
        <v>0</v>
      </c>
      <c r="T19" s="73">
        <f>'１次効果'!G242</f>
        <v>0</v>
      </c>
      <c r="U19" s="73">
        <f>'１次効果'!G243</f>
        <v>0</v>
      </c>
      <c r="V19" s="73">
        <f>'１次効果'!G244</f>
        <v>0</v>
      </c>
      <c r="W19" s="73">
        <f>'１次効果'!G245</f>
        <v>0</v>
      </c>
      <c r="X19" s="73">
        <f>'１次効果'!G246</f>
        <v>0</v>
      </c>
      <c r="Y19" s="73">
        <f>'１次効果'!G247</f>
        <v>0</v>
      </c>
      <c r="Z19" s="73">
        <f>'１次効果'!G248</f>
        <v>0</v>
      </c>
      <c r="AA19" s="73">
        <f>'１次効果'!G249</f>
        <v>0</v>
      </c>
      <c r="AB19" s="73">
        <f>'１次効果'!G250</f>
        <v>0</v>
      </c>
      <c r="AC19" s="73">
        <f>'１次効果'!G251</f>
        <v>0</v>
      </c>
      <c r="AD19" s="73">
        <f>'１次効果'!G252</f>
        <v>0</v>
      </c>
      <c r="AE19" s="73">
        <f>'１次効果'!G253</f>
        <v>0</v>
      </c>
      <c r="AF19" s="73">
        <f>'１次効果'!G254</f>
        <v>0</v>
      </c>
      <c r="AG19" s="73">
        <f>'１次効果'!G255</f>
        <v>0</v>
      </c>
      <c r="AH19" s="73">
        <f>'１次効果'!G256</f>
        <v>0</v>
      </c>
      <c r="AI19" s="73">
        <f>'１次効果'!G257</f>
        <v>0</v>
      </c>
      <c r="AJ19" s="73">
        <f>'１次効果'!G258</f>
        <v>0</v>
      </c>
      <c r="AK19" s="73">
        <f>'１次効果'!G259</f>
        <v>0</v>
      </c>
      <c r="AL19" s="73">
        <f>'１次効果'!G260</f>
        <v>0</v>
      </c>
      <c r="AM19" s="73">
        <f>'１次効果'!G261</f>
        <v>0</v>
      </c>
      <c r="AN19" s="73">
        <f>'１次効果'!G262</f>
        <v>0</v>
      </c>
      <c r="AO19" s="73">
        <f>'１次効果'!G263</f>
        <v>0</v>
      </c>
      <c r="AP19" s="73">
        <f>'１次効果'!G264</f>
        <v>0</v>
      </c>
      <c r="AQ19" s="74">
        <f>SUM(D19:AP19)</f>
        <v>0</v>
      </c>
    </row>
    <row r="20" spans="3:43" s="26" customFormat="1" ht="24.95" customHeight="1">
      <c r="C20" s="72" t="s">
        <v>68</v>
      </c>
      <c r="D20" s="73">
        <f>'２次効果'!H138</f>
        <v>0</v>
      </c>
      <c r="E20" s="73">
        <f>'２次効果'!H139</f>
        <v>0</v>
      </c>
      <c r="F20" s="73">
        <f>'２次効果'!H140</f>
        <v>0</v>
      </c>
      <c r="G20" s="73">
        <f>'２次効果'!H141</f>
        <v>0</v>
      </c>
      <c r="H20" s="73">
        <f>'２次効果'!H142</f>
        <v>0</v>
      </c>
      <c r="I20" s="73">
        <f>'２次効果'!H143</f>
        <v>0</v>
      </c>
      <c r="J20" s="73">
        <f>'２次効果'!H144</f>
        <v>0</v>
      </c>
      <c r="K20" s="73">
        <f>'２次効果'!H145</f>
        <v>0</v>
      </c>
      <c r="L20" s="73">
        <f>'２次効果'!H146</f>
        <v>0</v>
      </c>
      <c r="M20" s="73">
        <f>'２次効果'!H147</f>
        <v>0</v>
      </c>
      <c r="N20" s="73">
        <f>'２次効果'!H148</f>
        <v>0</v>
      </c>
      <c r="O20" s="73">
        <f>'２次効果'!H149</f>
        <v>0</v>
      </c>
      <c r="P20" s="73">
        <f>'２次効果'!H150</f>
        <v>0</v>
      </c>
      <c r="Q20" s="73">
        <f>'２次効果'!H151</f>
        <v>0</v>
      </c>
      <c r="R20" s="73">
        <f>'２次効果'!H152</f>
        <v>0</v>
      </c>
      <c r="S20" s="73">
        <f>'２次効果'!H153</f>
        <v>0</v>
      </c>
      <c r="T20" s="73">
        <f>'２次効果'!H154</f>
        <v>0</v>
      </c>
      <c r="U20" s="73">
        <f>'２次効果'!H155</f>
        <v>0</v>
      </c>
      <c r="V20" s="73">
        <f>'２次効果'!H156</f>
        <v>0</v>
      </c>
      <c r="W20" s="73">
        <f>'２次効果'!H157</f>
        <v>0</v>
      </c>
      <c r="X20" s="73">
        <f>'２次効果'!H158</f>
        <v>0</v>
      </c>
      <c r="Y20" s="73">
        <f>'２次効果'!H159</f>
        <v>0</v>
      </c>
      <c r="Z20" s="73">
        <f>'２次効果'!H160</f>
        <v>0</v>
      </c>
      <c r="AA20" s="73">
        <f>'２次効果'!H161</f>
        <v>0</v>
      </c>
      <c r="AB20" s="73">
        <f>'２次効果'!H162</f>
        <v>0</v>
      </c>
      <c r="AC20" s="73">
        <f>'２次効果'!H163</f>
        <v>0</v>
      </c>
      <c r="AD20" s="73">
        <f>'２次効果'!H164</f>
        <v>0</v>
      </c>
      <c r="AE20" s="73">
        <f>'２次効果'!H165</f>
        <v>0</v>
      </c>
      <c r="AF20" s="73">
        <f>'２次効果'!H166</f>
        <v>0</v>
      </c>
      <c r="AG20" s="73">
        <f>'２次効果'!H167</f>
        <v>0</v>
      </c>
      <c r="AH20" s="73">
        <f>'２次効果'!H168</f>
        <v>0</v>
      </c>
      <c r="AI20" s="73">
        <f>'２次効果'!H169</f>
        <v>0</v>
      </c>
      <c r="AJ20" s="73">
        <f>'２次効果'!H170</f>
        <v>0</v>
      </c>
      <c r="AK20" s="73">
        <f>'２次効果'!H171</f>
        <v>0</v>
      </c>
      <c r="AL20" s="73">
        <f>'２次効果'!H172</f>
        <v>0</v>
      </c>
      <c r="AM20" s="73">
        <f>'２次効果'!H173</f>
        <v>0</v>
      </c>
      <c r="AN20" s="73">
        <f>'２次効果'!H174</f>
        <v>0</v>
      </c>
      <c r="AO20" s="73">
        <f>'２次効果'!H175</f>
        <v>0</v>
      </c>
      <c r="AP20" s="73">
        <f>'２次効果'!H176</f>
        <v>0</v>
      </c>
      <c r="AQ20" s="74">
        <f>SUM(D20:AP20)</f>
        <v>0</v>
      </c>
    </row>
    <row r="21" spans="3:43" s="26" customFormat="1" ht="24.95" customHeight="1" thickBot="1">
      <c r="C21" s="33" t="s">
        <v>62</v>
      </c>
      <c r="D21" s="75">
        <f>SUM(D18:D20)</f>
        <v>0</v>
      </c>
      <c r="E21" s="75">
        <f t="shared" ref="E21:AP21" si="3">SUM(E18:E20)</f>
        <v>0</v>
      </c>
      <c r="F21" s="75">
        <f t="shared" si="3"/>
        <v>0</v>
      </c>
      <c r="G21" s="75">
        <f t="shared" si="3"/>
        <v>0</v>
      </c>
      <c r="H21" s="75">
        <f t="shared" si="3"/>
        <v>0</v>
      </c>
      <c r="I21" s="75">
        <f t="shared" si="3"/>
        <v>0</v>
      </c>
      <c r="J21" s="75">
        <f t="shared" si="3"/>
        <v>0</v>
      </c>
      <c r="K21" s="75">
        <f t="shared" si="3"/>
        <v>0</v>
      </c>
      <c r="L21" s="75">
        <f t="shared" si="3"/>
        <v>0</v>
      </c>
      <c r="M21" s="75">
        <f t="shared" si="3"/>
        <v>0</v>
      </c>
      <c r="N21" s="75">
        <f t="shared" si="3"/>
        <v>0</v>
      </c>
      <c r="O21" s="75">
        <f t="shared" si="3"/>
        <v>0</v>
      </c>
      <c r="P21" s="75">
        <f t="shared" si="3"/>
        <v>0</v>
      </c>
      <c r="Q21" s="75">
        <f t="shared" si="3"/>
        <v>0</v>
      </c>
      <c r="R21" s="75">
        <f t="shared" si="3"/>
        <v>0</v>
      </c>
      <c r="S21" s="75">
        <f t="shared" si="3"/>
        <v>0</v>
      </c>
      <c r="T21" s="75">
        <f t="shared" si="3"/>
        <v>0</v>
      </c>
      <c r="U21" s="75">
        <f t="shared" si="3"/>
        <v>0</v>
      </c>
      <c r="V21" s="75">
        <f t="shared" si="3"/>
        <v>0</v>
      </c>
      <c r="W21" s="75">
        <f t="shared" si="3"/>
        <v>0</v>
      </c>
      <c r="X21" s="75">
        <f t="shared" si="3"/>
        <v>0</v>
      </c>
      <c r="Y21" s="75">
        <f t="shared" si="3"/>
        <v>0</v>
      </c>
      <c r="Z21" s="75">
        <f t="shared" si="3"/>
        <v>0</v>
      </c>
      <c r="AA21" s="75">
        <f t="shared" si="3"/>
        <v>0</v>
      </c>
      <c r="AB21" s="75">
        <f t="shared" si="3"/>
        <v>0</v>
      </c>
      <c r="AC21" s="75">
        <f t="shared" si="3"/>
        <v>0</v>
      </c>
      <c r="AD21" s="75">
        <f t="shared" si="3"/>
        <v>0</v>
      </c>
      <c r="AE21" s="75">
        <f t="shared" si="3"/>
        <v>0</v>
      </c>
      <c r="AF21" s="75">
        <f t="shared" si="3"/>
        <v>0</v>
      </c>
      <c r="AG21" s="75">
        <f t="shared" si="3"/>
        <v>0</v>
      </c>
      <c r="AH21" s="75">
        <f t="shared" si="3"/>
        <v>0</v>
      </c>
      <c r="AI21" s="75">
        <f t="shared" si="3"/>
        <v>0</v>
      </c>
      <c r="AJ21" s="75">
        <f t="shared" si="3"/>
        <v>0</v>
      </c>
      <c r="AK21" s="75">
        <f t="shared" si="3"/>
        <v>0</v>
      </c>
      <c r="AL21" s="75">
        <f t="shared" si="3"/>
        <v>0</v>
      </c>
      <c r="AM21" s="75">
        <f t="shared" si="3"/>
        <v>0</v>
      </c>
      <c r="AN21" s="75">
        <f t="shared" si="3"/>
        <v>0</v>
      </c>
      <c r="AO21" s="75">
        <f t="shared" si="3"/>
        <v>0</v>
      </c>
      <c r="AP21" s="75">
        <f t="shared" si="3"/>
        <v>0</v>
      </c>
      <c r="AQ21" s="76">
        <f>SUM(AQ18:AQ20)</f>
        <v>0</v>
      </c>
    </row>
    <row r="22" spans="3:43" s="26" customFormat="1" ht="13.5">
      <c r="D22" s="7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row>
    <row r="23" spans="3:43" s="26" customFormat="1" ht="15" thickBot="1">
      <c r="C23" s="67" t="s">
        <v>69</v>
      </c>
      <c r="D23" s="77"/>
      <c r="E23" s="77"/>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row>
    <row r="24" spans="3:43" s="26" customFormat="1" ht="12.95" customHeight="1">
      <c r="C24" s="28"/>
      <c r="D24" s="603">
        <f t="shared" ref="D24:AP24" si="4">D5</f>
        <v>1</v>
      </c>
      <c r="E24" s="603">
        <f t="shared" si="4"/>
        <v>2</v>
      </c>
      <c r="F24" s="603">
        <f t="shared" si="4"/>
        <v>3</v>
      </c>
      <c r="G24" s="603">
        <f t="shared" si="4"/>
        <v>4</v>
      </c>
      <c r="H24" s="603">
        <f t="shared" si="4"/>
        <v>5</v>
      </c>
      <c r="I24" s="603">
        <f t="shared" si="4"/>
        <v>6</v>
      </c>
      <c r="J24" s="603">
        <f t="shared" si="4"/>
        <v>7</v>
      </c>
      <c r="K24" s="603">
        <f t="shared" si="4"/>
        <v>8</v>
      </c>
      <c r="L24" s="603">
        <f t="shared" si="4"/>
        <v>9</v>
      </c>
      <c r="M24" s="603">
        <f t="shared" si="4"/>
        <v>10</v>
      </c>
      <c r="N24" s="603">
        <f t="shared" si="4"/>
        <v>11</v>
      </c>
      <c r="O24" s="603">
        <f t="shared" si="4"/>
        <v>12</v>
      </c>
      <c r="P24" s="603">
        <f t="shared" si="4"/>
        <v>13</v>
      </c>
      <c r="Q24" s="603">
        <f t="shared" si="4"/>
        <v>14</v>
      </c>
      <c r="R24" s="603">
        <f t="shared" si="4"/>
        <v>15</v>
      </c>
      <c r="S24" s="603">
        <f t="shared" si="4"/>
        <v>16</v>
      </c>
      <c r="T24" s="603">
        <f t="shared" si="4"/>
        <v>17</v>
      </c>
      <c r="U24" s="603">
        <f t="shared" si="4"/>
        <v>18</v>
      </c>
      <c r="V24" s="603">
        <f t="shared" si="4"/>
        <v>19</v>
      </c>
      <c r="W24" s="603">
        <f t="shared" si="4"/>
        <v>20</v>
      </c>
      <c r="X24" s="603">
        <f t="shared" si="4"/>
        <v>21</v>
      </c>
      <c r="Y24" s="603">
        <f t="shared" si="4"/>
        <v>22</v>
      </c>
      <c r="Z24" s="603">
        <f t="shared" si="4"/>
        <v>23</v>
      </c>
      <c r="AA24" s="603">
        <f t="shared" si="4"/>
        <v>24</v>
      </c>
      <c r="AB24" s="603">
        <f t="shared" si="4"/>
        <v>25</v>
      </c>
      <c r="AC24" s="603">
        <f t="shared" si="4"/>
        <v>26</v>
      </c>
      <c r="AD24" s="603">
        <f t="shared" si="4"/>
        <v>27</v>
      </c>
      <c r="AE24" s="603">
        <f t="shared" si="4"/>
        <v>28</v>
      </c>
      <c r="AF24" s="603">
        <f t="shared" si="4"/>
        <v>29</v>
      </c>
      <c r="AG24" s="603">
        <f t="shared" si="4"/>
        <v>30</v>
      </c>
      <c r="AH24" s="603">
        <f t="shared" si="4"/>
        <v>31</v>
      </c>
      <c r="AI24" s="603">
        <f t="shared" si="4"/>
        <v>32</v>
      </c>
      <c r="AJ24" s="603">
        <f t="shared" si="4"/>
        <v>33</v>
      </c>
      <c r="AK24" s="603">
        <f t="shared" si="4"/>
        <v>34</v>
      </c>
      <c r="AL24" s="603">
        <f t="shared" si="4"/>
        <v>35</v>
      </c>
      <c r="AM24" s="603">
        <f t="shared" si="4"/>
        <v>36</v>
      </c>
      <c r="AN24" s="603">
        <f t="shared" si="4"/>
        <v>37</v>
      </c>
      <c r="AO24" s="603">
        <f t="shared" si="4"/>
        <v>38</v>
      </c>
      <c r="AP24" s="603">
        <f t="shared" si="4"/>
        <v>39</v>
      </c>
      <c r="AQ24" s="29"/>
    </row>
    <row r="25" spans="3:43" s="26" customFormat="1" ht="54">
      <c r="C25" s="78" t="s">
        <v>35</v>
      </c>
      <c r="D25" s="604" t="str">
        <f t="shared" ref="D25:AP25" si="5">D6</f>
        <v>農業</v>
      </c>
      <c r="E25" s="604" t="str">
        <f t="shared" si="5"/>
        <v>林業</v>
      </c>
      <c r="F25" s="604" t="str">
        <f t="shared" si="5"/>
        <v>漁業</v>
      </c>
      <c r="G25" s="604" t="str">
        <f t="shared" si="5"/>
        <v>鉱業</v>
      </c>
      <c r="H25" s="604" t="str">
        <f t="shared" si="5"/>
        <v>飲食料品</v>
      </c>
      <c r="I25" s="604" t="str">
        <f t="shared" si="5"/>
        <v>繊維製品</v>
      </c>
      <c r="J25" s="604" t="str">
        <f t="shared" si="5"/>
        <v>パルプ・紙・木製品</v>
      </c>
      <c r="K25" s="604" t="str">
        <f t="shared" si="5"/>
        <v>化学製品</v>
      </c>
      <c r="L25" s="604" t="str">
        <f t="shared" si="5"/>
        <v>石油・石炭製品</v>
      </c>
      <c r="M25" s="604" t="str">
        <f t="shared" si="5"/>
        <v>プラスチック・ゴム製品</v>
      </c>
      <c r="N25" s="604" t="str">
        <f t="shared" si="5"/>
        <v>窯業・土石製品</v>
      </c>
      <c r="O25" s="604" t="str">
        <f t="shared" si="5"/>
        <v>鉄鋼</v>
      </c>
      <c r="P25" s="604" t="str">
        <f t="shared" si="5"/>
        <v>非鉄金属</v>
      </c>
      <c r="Q25" s="604" t="str">
        <f t="shared" si="5"/>
        <v>金属製品</v>
      </c>
      <c r="R25" s="604" t="str">
        <f t="shared" si="5"/>
        <v>はん用機械</v>
      </c>
      <c r="S25" s="604" t="str">
        <f t="shared" si="5"/>
        <v>生産用機械</v>
      </c>
      <c r="T25" s="604" t="str">
        <f t="shared" si="5"/>
        <v>業務用機械</v>
      </c>
      <c r="U25" s="604" t="str">
        <f t="shared" si="5"/>
        <v>電子部品</v>
      </c>
      <c r="V25" s="604" t="str">
        <f t="shared" si="5"/>
        <v>電気機械</v>
      </c>
      <c r="W25" s="604" t="str">
        <f t="shared" si="5"/>
        <v>情報通信機器</v>
      </c>
      <c r="X25" s="604" t="str">
        <f t="shared" si="5"/>
        <v>輸送機械</v>
      </c>
      <c r="Y25" s="604" t="str">
        <f t="shared" si="5"/>
        <v>その他の製造工業製品</v>
      </c>
      <c r="Z25" s="604" t="str">
        <f t="shared" si="5"/>
        <v>建設</v>
      </c>
      <c r="AA25" s="604" t="str">
        <f t="shared" si="5"/>
        <v>電力・ガス・熱供給</v>
      </c>
      <c r="AB25" s="604" t="str">
        <f t="shared" si="5"/>
        <v>水道</v>
      </c>
      <c r="AC25" s="604" t="str">
        <f t="shared" si="5"/>
        <v>廃棄物処理</v>
      </c>
      <c r="AD25" s="604" t="str">
        <f t="shared" si="5"/>
        <v>商業</v>
      </c>
      <c r="AE25" s="604" t="str">
        <f t="shared" si="5"/>
        <v>金融・保険</v>
      </c>
      <c r="AF25" s="604" t="str">
        <f t="shared" si="5"/>
        <v>不動産</v>
      </c>
      <c r="AG25" s="604" t="str">
        <f t="shared" si="5"/>
        <v>運輸・郵便</v>
      </c>
      <c r="AH25" s="604" t="str">
        <f t="shared" si="5"/>
        <v>情報通信</v>
      </c>
      <c r="AI25" s="604" t="str">
        <f t="shared" si="5"/>
        <v>公務</v>
      </c>
      <c r="AJ25" s="604" t="str">
        <f t="shared" si="5"/>
        <v>教育・研究</v>
      </c>
      <c r="AK25" s="604" t="str">
        <f t="shared" si="5"/>
        <v>医療・福祉</v>
      </c>
      <c r="AL25" s="604" t="str">
        <f t="shared" si="5"/>
        <v>他に分類されない会員制団体</v>
      </c>
      <c r="AM25" s="604" t="str">
        <f t="shared" si="5"/>
        <v>対事業所サービス</v>
      </c>
      <c r="AN25" s="604" t="str">
        <f t="shared" si="5"/>
        <v>対個人サービス</v>
      </c>
      <c r="AO25" s="604" t="str">
        <f t="shared" si="5"/>
        <v>事務用品</v>
      </c>
      <c r="AP25" s="604" t="str">
        <f t="shared" si="5"/>
        <v>分類不明</v>
      </c>
      <c r="AQ25" s="79" t="s">
        <v>56</v>
      </c>
    </row>
    <row r="26" spans="3:43" s="26" customFormat="1" ht="24.95" customHeight="1">
      <c r="C26" s="70" t="s">
        <v>66</v>
      </c>
      <c r="D26" s="54">
        <f>+D18*係数!D6</f>
        <v>0</v>
      </c>
      <c r="E26" s="54">
        <f>+E18*係数!E6</f>
        <v>0</v>
      </c>
      <c r="F26" s="54">
        <f>+F18*係数!F6</f>
        <v>0</v>
      </c>
      <c r="G26" s="54">
        <f>+G18*係数!G6</f>
        <v>0</v>
      </c>
      <c r="H26" s="54">
        <f>+H18*係数!H6</f>
        <v>0</v>
      </c>
      <c r="I26" s="54">
        <f>+I18*係数!I6</f>
        <v>0</v>
      </c>
      <c r="J26" s="54">
        <f>+J18*係数!J6</f>
        <v>0</v>
      </c>
      <c r="K26" s="54">
        <f>+K18*係数!K6</f>
        <v>0</v>
      </c>
      <c r="L26" s="54">
        <f>+L18*係数!L6</f>
        <v>0</v>
      </c>
      <c r="M26" s="54">
        <f>+M18*係数!M6</f>
        <v>0</v>
      </c>
      <c r="N26" s="54">
        <f>+N18*係数!N6</f>
        <v>0</v>
      </c>
      <c r="O26" s="54">
        <f>+O18*係数!O6</f>
        <v>0</v>
      </c>
      <c r="P26" s="54">
        <f>+P18*係数!P6</f>
        <v>0</v>
      </c>
      <c r="Q26" s="54">
        <f>+Q18*係数!Q6</f>
        <v>0</v>
      </c>
      <c r="R26" s="54">
        <f>+R18*係数!R6</f>
        <v>0</v>
      </c>
      <c r="S26" s="54">
        <f>+S18*係数!S6</f>
        <v>0</v>
      </c>
      <c r="T26" s="54">
        <f>+T18*係数!T6</f>
        <v>0</v>
      </c>
      <c r="U26" s="54">
        <f>+U18*係数!U6</f>
        <v>0</v>
      </c>
      <c r="V26" s="54">
        <f>+V18*係数!V6</f>
        <v>0</v>
      </c>
      <c r="W26" s="54">
        <f>+W18*係数!W6</f>
        <v>0</v>
      </c>
      <c r="X26" s="54">
        <f>+X18*係数!X6</f>
        <v>0</v>
      </c>
      <c r="Y26" s="54">
        <f>+Y18*係数!Y6</f>
        <v>0</v>
      </c>
      <c r="Z26" s="54">
        <f>+Z18*係数!Z6</f>
        <v>0</v>
      </c>
      <c r="AA26" s="54">
        <f>+AA18*係数!AA6</f>
        <v>0</v>
      </c>
      <c r="AB26" s="54">
        <f>+AB18*係数!AB6</f>
        <v>0</v>
      </c>
      <c r="AC26" s="54">
        <f>+AC18*係数!AC6</f>
        <v>0</v>
      </c>
      <c r="AD26" s="54">
        <f>+AD18*係数!AD6</f>
        <v>0</v>
      </c>
      <c r="AE26" s="54">
        <f>+AE18*係数!AE6</f>
        <v>0</v>
      </c>
      <c r="AF26" s="54">
        <f>+AF18*係数!AF6</f>
        <v>0</v>
      </c>
      <c r="AG26" s="54">
        <f>+AG18*係数!AG6</f>
        <v>0</v>
      </c>
      <c r="AH26" s="54">
        <f>+AH18*係数!AH6</f>
        <v>0</v>
      </c>
      <c r="AI26" s="54">
        <f>+AI18*係数!AI6</f>
        <v>0</v>
      </c>
      <c r="AJ26" s="54">
        <f>+AJ18*係数!AJ6</f>
        <v>0</v>
      </c>
      <c r="AK26" s="54">
        <f>+AK18*係数!AK6</f>
        <v>0</v>
      </c>
      <c r="AL26" s="54">
        <f>+AL18*係数!AL6</f>
        <v>0</v>
      </c>
      <c r="AM26" s="54">
        <f>+AM18*係数!AM6</f>
        <v>0</v>
      </c>
      <c r="AN26" s="54">
        <f>+AN18*係数!AN6</f>
        <v>0</v>
      </c>
      <c r="AO26" s="54">
        <f>+AO18*係数!AO6</f>
        <v>0</v>
      </c>
      <c r="AP26" s="54">
        <f>+AP18*係数!AP6</f>
        <v>0</v>
      </c>
      <c r="AQ26" s="71">
        <f>SUM(D26:AP26)</f>
        <v>0</v>
      </c>
    </row>
    <row r="27" spans="3:43" s="26" customFormat="1" ht="24.95" customHeight="1">
      <c r="C27" s="72" t="s">
        <v>67</v>
      </c>
      <c r="D27" s="73">
        <f>'１次効果'!K226</f>
        <v>0</v>
      </c>
      <c r="E27" s="73">
        <f>'１次効果'!K227</f>
        <v>0</v>
      </c>
      <c r="F27" s="73">
        <f>'１次効果'!K228</f>
        <v>0</v>
      </c>
      <c r="G27" s="73">
        <f>'１次効果'!K229</f>
        <v>0</v>
      </c>
      <c r="H27" s="73">
        <f>'１次効果'!K230</f>
        <v>0</v>
      </c>
      <c r="I27" s="73">
        <f>'１次効果'!K231</f>
        <v>0</v>
      </c>
      <c r="J27" s="73">
        <f>'１次効果'!K232</f>
        <v>0</v>
      </c>
      <c r="K27" s="73">
        <f>'１次効果'!K233</f>
        <v>0</v>
      </c>
      <c r="L27" s="73">
        <f>'１次効果'!K234</f>
        <v>0</v>
      </c>
      <c r="M27" s="73">
        <f>'１次効果'!K235</f>
        <v>0</v>
      </c>
      <c r="N27" s="73">
        <f>'１次効果'!K236</f>
        <v>0</v>
      </c>
      <c r="O27" s="73">
        <f>'１次効果'!K237</f>
        <v>0</v>
      </c>
      <c r="P27" s="73">
        <f>'１次効果'!K238</f>
        <v>0</v>
      </c>
      <c r="Q27" s="73">
        <f>'１次効果'!K239</f>
        <v>0</v>
      </c>
      <c r="R27" s="73">
        <f>'１次効果'!K240</f>
        <v>0</v>
      </c>
      <c r="S27" s="73">
        <f>'１次効果'!K241</f>
        <v>0</v>
      </c>
      <c r="T27" s="73">
        <f>'１次効果'!K242</f>
        <v>0</v>
      </c>
      <c r="U27" s="73">
        <f>'１次効果'!K243</f>
        <v>0</v>
      </c>
      <c r="V27" s="73">
        <f>'１次効果'!K244</f>
        <v>0</v>
      </c>
      <c r="W27" s="73">
        <f>'１次効果'!K245</f>
        <v>0</v>
      </c>
      <c r="X27" s="73">
        <f>'１次効果'!K246</f>
        <v>0</v>
      </c>
      <c r="Y27" s="73">
        <f>'１次効果'!K247</f>
        <v>0</v>
      </c>
      <c r="Z27" s="73">
        <f>'１次効果'!K248</f>
        <v>0</v>
      </c>
      <c r="AA27" s="73">
        <f>'１次効果'!K249</f>
        <v>0</v>
      </c>
      <c r="AB27" s="73">
        <f>'１次効果'!K250</f>
        <v>0</v>
      </c>
      <c r="AC27" s="73">
        <f>'１次効果'!K251</f>
        <v>0</v>
      </c>
      <c r="AD27" s="73">
        <f>'１次効果'!K252</f>
        <v>0</v>
      </c>
      <c r="AE27" s="73">
        <f>'１次効果'!K253</f>
        <v>0</v>
      </c>
      <c r="AF27" s="73">
        <f>'１次効果'!K254</f>
        <v>0</v>
      </c>
      <c r="AG27" s="73">
        <f>'１次効果'!K255</f>
        <v>0</v>
      </c>
      <c r="AH27" s="73">
        <f>'１次効果'!K256</f>
        <v>0</v>
      </c>
      <c r="AI27" s="73">
        <f>'１次効果'!K257</f>
        <v>0</v>
      </c>
      <c r="AJ27" s="73">
        <f>'１次効果'!K258</f>
        <v>0</v>
      </c>
      <c r="AK27" s="73">
        <f>'１次効果'!K259</f>
        <v>0</v>
      </c>
      <c r="AL27" s="73">
        <f>'１次効果'!K260</f>
        <v>0</v>
      </c>
      <c r="AM27" s="73">
        <f>'１次効果'!K261</f>
        <v>0</v>
      </c>
      <c r="AN27" s="73">
        <f>'１次効果'!K262</f>
        <v>0</v>
      </c>
      <c r="AO27" s="73">
        <f>'１次効果'!K263</f>
        <v>0</v>
      </c>
      <c r="AP27" s="73">
        <f>'１次効果'!K264</f>
        <v>0</v>
      </c>
      <c r="AQ27" s="74">
        <f>SUM(D27:AP27)</f>
        <v>0</v>
      </c>
    </row>
    <row r="28" spans="3:43" s="26" customFormat="1" ht="24.95" customHeight="1">
      <c r="C28" s="72" t="s">
        <v>68</v>
      </c>
      <c r="D28" s="73">
        <f>'２次効果'!L138</f>
        <v>0</v>
      </c>
      <c r="E28" s="73">
        <f>'２次効果'!L139</f>
        <v>0</v>
      </c>
      <c r="F28" s="73">
        <f>'２次効果'!L140</f>
        <v>0</v>
      </c>
      <c r="G28" s="73">
        <f>'２次効果'!L141</f>
        <v>0</v>
      </c>
      <c r="H28" s="73">
        <f>'２次効果'!L142</f>
        <v>0</v>
      </c>
      <c r="I28" s="73">
        <f>'２次効果'!L143</f>
        <v>0</v>
      </c>
      <c r="J28" s="73">
        <f>'２次効果'!L144</f>
        <v>0</v>
      </c>
      <c r="K28" s="73">
        <f>'２次効果'!L145</f>
        <v>0</v>
      </c>
      <c r="L28" s="73">
        <f>'２次効果'!L146</f>
        <v>0</v>
      </c>
      <c r="M28" s="73">
        <f>'２次効果'!L147</f>
        <v>0</v>
      </c>
      <c r="N28" s="73">
        <f>'２次効果'!L148</f>
        <v>0</v>
      </c>
      <c r="O28" s="73">
        <f>'２次効果'!L149</f>
        <v>0</v>
      </c>
      <c r="P28" s="73">
        <f>'２次効果'!L150</f>
        <v>0</v>
      </c>
      <c r="Q28" s="73">
        <f>'２次効果'!L151</f>
        <v>0</v>
      </c>
      <c r="R28" s="73">
        <f>'２次効果'!L152</f>
        <v>0</v>
      </c>
      <c r="S28" s="73">
        <f>'２次効果'!L153</f>
        <v>0</v>
      </c>
      <c r="T28" s="73">
        <f>'２次効果'!L154</f>
        <v>0</v>
      </c>
      <c r="U28" s="73">
        <f>'２次効果'!L155</f>
        <v>0</v>
      </c>
      <c r="V28" s="73">
        <f>'２次効果'!L156</f>
        <v>0</v>
      </c>
      <c r="W28" s="73">
        <f>'２次効果'!L157</f>
        <v>0</v>
      </c>
      <c r="X28" s="73">
        <f>'２次効果'!L158</f>
        <v>0</v>
      </c>
      <c r="Y28" s="73">
        <f>'２次効果'!L159</f>
        <v>0</v>
      </c>
      <c r="Z28" s="73">
        <f>'２次効果'!L160</f>
        <v>0</v>
      </c>
      <c r="AA28" s="73">
        <f>'２次効果'!L161</f>
        <v>0</v>
      </c>
      <c r="AB28" s="73">
        <f>'２次効果'!L162</f>
        <v>0</v>
      </c>
      <c r="AC28" s="73">
        <f>'２次効果'!L163</f>
        <v>0</v>
      </c>
      <c r="AD28" s="73">
        <f>'２次効果'!L164</f>
        <v>0</v>
      </c>
      <c r="AE28" s="73">
        <f>'２次効果'!L165</f>
        <v>0</v>
      </c>
      <c r="AF28" s="73">
        <f>'２次効果'!L166</f>
        <v>0</v>
      </c>
      <c r="AG28" s="73">
        <f>'２次効果'!L167</f>
        <v>0</v>
      </c>
      <c r="AH28" s="73">
        <f>'２次効果'!L168</f>
        <v>0</v>
      </c>
      <c r="AI28" s="73">
        <f>'２次効果'!L169</f>
        <v>0</v>
      </c>
      <c r="AJ28" s="73">
        <f>'２次効果'!L170</f>
        <v>0</v>
      </c>
      <c r="AK28" s="73">
        <f>'２次効果'!L171</f>
        <v>0</v>
      </c>
      <c r="AL28" s="73">
        <f>'２次効果'!L172</f>
        <v>0</v>
      </c>
      <c r="AM28" s="73">
        <f>'２次効果'!L173</f>
        <v>0</v>
      </c>
      <c r="AN28" s="73">
        <f>'２次効果'!L174</f>
        <v>0</v>
      </c>
      <c r="AO28" s="73">
        <f>'２次効果'!L175</f>
        <v>0</v>
      </c>
      <c r="AP28" s="73">
        <f>'２次効果'!L176</f>
        <v>0</v>
      </c>
      <c r="AQ28" s="74">
        <f>SUM(D28:AP28)</f>
        <v>0</v>
      </c>
    </row>
    <row r="29" spans="3:43" s="26" customFormat="1" ht="24.95" customHeight="1" thickBot="1">
      <c r="C29" s="33" t="s">
        <v>62</v>
      </c>
      <c r="D29" s="75">
        <f>SUM(D26:D28)</f>
        <v>0</v>
      </c>
      <c r="E29" s="75">
        <f t="shared" ref="E29:AP29" si="6">SUM(E26:E28)</f>
        <v>0</v>
      </c>
      <c r="F29" s="75">
        <f t="shared" si="6"/>
        <v>0</v>
      </c>
      <c r="G29" s="75">
        <f t="shared" si="6"/>
        <v>0</v>
      </c>
      <c r="H29" s="75">
        <f t="shared" si="6"/>
        <v>0</v>
      </c>
      <c r="I29" s="75">
        <f t="shared" si="6"/>
        <v>0</v>
      </c>
      <c r="J29" s="75">
        <f t="shared" si="6"/>
        <v>0</v>
      </c>
      <c r="K29" s="75">
        <f t="shared" si="6"/>
        <v>0</v>
      </c>
      <c r="L29" s="75">
        <f t="shared" si="6"/>
        <v>0</v>
      </c>
      <c r="M29" s="75">
        <f t="shared" si="6"/>
        <v>0</v>
      </c>
      <c r="N29" s="75">
        <f t="shared" si="6"/>
        <v>0</v>
      </c>
      <c r="O29" s="75">
        <f t="shared" si="6"/>
        <v>0</v>
      </c>
      <c r="P29" s="75">
        <f t="shared" si="6"/>
        <v>0</v>
      </c>
      <c r="Q29" s="75">
        <f t="shared" si="6"/>
        <v>0</v>
      </c>
      <c r="R29" s="75">
        <f t="shared" si="6"/>
        <v>0</v>
      </c>
      <c r="S29" s="75">
        <f t="shared" si="6"/>
        <v>0</v>
      </c>
      <c r="T29" s="75">
        <f t="shared" si="6"/>
        <v>0</v>
      </c>
      <c r="U29" s="75">
        <f t="shared" si="6"/>
        <v>0</v>
      </c>
      <c r="V29" s="75">
        <f t="shared" si="6"/>
        <v>0</v>
      </c>
      <c r="W29" s="75">
        <f t="shared" si="6"/>
        <v>0</v>
      </c>
      <c r="X29" s="75">
        <f t="shared" si="6"/>
        <v>0</v>
      </c>
      <c r="Y29" s="75">
        <f t="shared" si="6"/>
        <v>0</v>
      </c>
      <c r="Z29" s="75">
        <f t="shared" si="6"/>
        <v>0</v>
      </c>
      <c r="AA29" s="75">
        <f t="shared" si="6"/>
        <v>0</v>
      </c>
      <c r="AB29" s="75">
        <f t="shared" si="6"/>
        <v>0</v>
      </c>
      <c r="AC29" s="75">
        <f t="shared" si="6"/>
        <v>0</v>
      </c>
      <c r="AD29" s="75">
        <f t="shared" si="6"/>
        <v>0</v>
      </c>
      <c r="AE29" s="75">
        <f t="shared" si="6"/>
        <v>0</v>
      </c>
      <c r="AF29" s="75">
        <f t="shared" si="6"/>
        <v>0</v>
      </c>
      <c r="AG29" s="75">
        <f t="shared" si="6"/>
        <v>0</v>
      </c>
      <c r="AH29" s="75">
        <f t="shared" si="6"/>
        <v>0</v>
      </c>
      <c r="AI29" s="75">
        <f t="shared" si="6"/>
        <v>0</v>
      </c>
      <c r="AJ29" s="75">
        <f t="shared" si="6"/>
        <v>0</v>
      </c>
      <c r="AK29" s="75">
        <f t="shared" si="6"/>
        <v>0</v>
      </c>
      <c r="AL29" s="75">
        <f t="shared" si="6"/>
        <v>0</v>
      </c>
      <c r="AM29" s="75">
        <f t="shared" si="6"/>
        <v>0</v>
      </c>
      <c r="AN29" s="75">
        <f t="shared" si="6"/>
        <v>0</v>
      </c>
      <c r="AO29" s="75">
        <f t="shared" si="6"/>
        <v>0</v>
      </c>
      <c r="AP29" s="75">
        <f t="shared" si="6"/>
        <v>0</v>
      </c>
      <c r="AQ29" s="76">
        <f>SUM(AQ26:AQ28)</f>
        <v>0</v>
      </c>
    </row>
    <row r="30" spans="3:43" s="26" customFormat="1" ht="13.5">
      <c r="D30" s="77"/>
      <c r="E30" s="77"/>
      <c r="F30" s="77"/>
      <c r="G30" s="77"/>
      <c r="H30" s="77"/>
      <c r="I30" s="77"/>
      <c r="J30" s="77"/>
      <c r="K30" s="77"/>
      <c r="L30" s="77"/>
      <c r="M30" s="77"/>
      <c r="N30" s="77"/>
      <c r="O30" s="77"/>
      <c r="P30" s="77"/>
      <c r="Q30" s="77"/>
      <c r="R30" s="77"/>
      <c r="S30" s="77"/>
      <c r="T30" s="77"/>
      <c r="U30" s="77"/>
      <c r="V30" s="77"/>
      <c r="W30" s="77"/>
      <c r="X30" s="77"/>
      <c r="Y30" s="77"/>
      <c r="Z30" s="77"/>
      <c r="AA30" s="77"/>
      <c r="AB30" s="77"/>
      <c r="AC30" s="77"/>
      <c r="AD30" s="77"/>
      <c r="AE30" s="77"/>
      <c r="AF30" s="77"/>
      <c r="AG30" s="77"/>
      <c r="AH30" s="77"/>
      <c r="AI30" s="77"/>
      <c r="AJ30" s="77"/>
      <c r="AK30" s="77"/>
      <c r="AL30" s="77"/>
      <c r="AM30" s="77"/>
      <c r="AN30" s="77"/>
      <c r="AO30" s="77"/>
      <c r="AP30" s="77"/>
      <c r="AQ30" s="77"/>
    </row>
    <row r="31" spans="3:43" s="26" customFormat="1" ht="15" thickBot="1">
      <c r="C31" s="67" t="s">
        <v>70</v>
      </c>
      <c r="D31" s="77"/>
      <c r="E31" s="77"/>
      <c r="F31" s="77"/>
      <c r="G31" s="77"/>
      <c r="H31" s="77"/>
      <c r="I31" s="77"/>
      <c r="J31" s="77"/>
      <c r="K31" s="77"/>
      <c r="L31" s="77"/>
      <c r="M31" s="77"/>
      <c r="N31" s="77"/>
      <c r="O31" s="77"/>
      <c r="P31" s="77"/>
      <c r="Q31" s="77"/>
      <c r="R31" s="77"/>
      <c r="S31" s="77"/>
      <c r="T31" s="77"/>
      <c r="U31" s="77"/>
      <c r="V31" s="77"/>
      <c r="W31" s="77"/>
      <c r="X31" s="77"/>
      <c r="Y31" s="77"/>
      <c r="Z31" s="77"/>
      <c r="AA31" s="77"/>
      <c r="AB31" s="77"/>
      <c r="AC31" s="77"/>
      <c r="AD31" s="77"/>
      <c r="AE31" s="77"/>
      <c r="AF31" s="77"/>
      <c r="AG31" s="77"/>
      <c r="AH31" s="77"/>
      <c r="AI31" s="77"/>
      <c r="AJ31" s="77"/>
      <c r="AK31" s="77"/>
      <c r="AL31" s="77"/>
      <c r="AM31" s="77"/>
      <c r="AN31" s="77"/>
      <c r="AO31" s="77"/>
      <c r="AP31" s="77"/>
      <c r="AQ31" s="77"/>
    </row>
    <row r="32" spans="3:43" s="26" customFormat="1" ht="12.95" customHeight="1">
      <c r="C32" s="28"/>
      <c r="D32" s="603">
        <f t="shared" ref="D32:AP32" si="7">D5</f>
        <v>1</v>
      </c>
      <c r="E32" s="603">
        <f t="shared" si="7"/>
        <v>2</v>
      </c>
      <c r="F32" s="603">
        <f t="shared" si="7"/>
        <v>3</v>
      </c>
      <c r="G32" s="603">
        <f t="shared" si="7"/>
        <v>4</v>
      </c>
      <c r="H32" s="603">
        <f t="shared" si="7"/>
        <v>5</v>
      </c>
      <c r="I32" s="603">
        <f t="shared" si="7"/>
        <v>6</v>
      </c>
      <c r="J32" s="603">
        <f t="shared" si="7"/>
        <v>7</v>
      </c>
      <c r="K32" s="603">
        <f t="shared" si="7"/>
        <v>8</v>
      </c>
      <c r="L32" s="603">
        <f t="shared" si="7"/>
        <v>9</v>
      </c>
      <c r="M32" s="603">
        <f t="shared" si="7"/>
        <v>10</v>
      </c>
      <c r="N32" s="603">
        <f t="shared" si="7"/>
        <v>11</v>
      </c>
      <c r="O32" s="603">
        <f t="shared" si="7"/>
        <v>12</v>
      </c>
      <c r="P32" s="603">
        <f t="shared" si="7"/>
        <v>13</v>
      </c>
      <c r="Q32" s="603">
        <f t="shared" si="7"/>
        <v>14</v>
      </c>
      <c r="R32" s="603">
        <f t="shared" si="7"/>
        <v>15</v>
      </c>
      <c r="S32" s="603">
        <f t="shared" si="7"/>
        <v>16</v>
      </c>
      <c r="T32" s="603">
        <f t="shared" si="7"/>
        <v>17</v>
      </c>
      <c r="U32" s="603">
        <f t="shared" si="7"/>
        <v>18</v>
      </c>
      <c r="V32" s="603">
        <f t="shared" si="7"/>
        <v>19</v>
      </c>
      <c r="W32" s="603">
        <f t="shared" si="7"/>
        <v>20</v>
      </c>
      <c r="X32" s="603">
        <f t="shared" si="7"/>
        <v>21</v>
      </c>
      <c r="Y32" s="603">
        <f t="shared" si="7"/>
        <v>22</v>
      </c>
      <c r="Z32" s="603">
        <f t="shared" si="7"/>
        <v>23</v>
      </c>
      <c r="AA32" s="603">
        <f t="shared" si="7"/>
        <v>24</v>
      </c>
      <c r="AB32" s="603">
        <f t="shared" si="7"/>
        <v>25</v>
      </c>
      <c r="AC32" s="603">
        <f t="shared" si="7"/>
        <v>26</v>
      </c>
      <c r="AD32" s="603">
        <f t="shared" si="7"/>
        <v>27</v>
      </c>
      <c r="AE32" s="603">
        <f t="shared" si="7"/>
        <v>28</v>
      </c>
      <c r="AF32" s="603">
        <f t="shared" si="7"/>
        <v>29</v>
      </c>
      <c r="AG32" s="603">
        <f t="shared" si="7"/>
        <v>30</v>
      </c>
      <c r="AH32" s="603">
        <f t="shared" si="7"/>
        <v>31</v>
      </c>
      <c r="AI32" s="603">
        <f t="shared" si="7"/>
        <v>32</v>
      </c>
      <c r="AJ32" s="603">
        <f t="shared" si="7"/>
        <v>33</v>
      </c>
      <c r="AK32" s="603">
        <f t="shared" si="7"/>
        <v>34</v>
      </c>
      <c r="AL32" s="603">
        <f t="shared" si="7"/>
        <v>35</v>
      </c>
      <c r="AM32" s="603">
        <f t="shared" si="7"/>
        <v>36</v>
      </c>
      <c r="AN32" s="603">
        <f t="shared" si="7"/>
        <v>37</v>
      </c>
      <c r="AO32" s="603">
        <f t="shared" si="7"/>
        <v>38</v>
      </c>
      <c r="AP32" s="603">
        <f t="shared" si="7"/>
        <v>39</v>
      </c>
      <c r="AQ32" s="29"/>
    </row>
    <row r="33" spans="3:43" s="26" customFormat="1" ht="54">
      <c r="C33" s="30" t="s">
        <v>35</v>
      </c>
      <c r="D33" s="604" t="str">
        <f t="shared" ref="D33:AP33" si="8">D6</f>
        <v>農業</v>
      </c>
      <c r="E33" s="604" t="str">
        <f t="shared" si="8"/>
        <v>林業</v>
      </c>
      <c r="F33" s="604" t="str">
        <f t="shared" si="8"/>
        <v>漁業</v>
      </c>
      <c r="G33" s="604" t="str">
        <f t="shared" si="8"/>
        <v>鉱業</v>
      </c>
      <c r="H33" s="604" t="str">
        <f t="shared" si="8"/>
        <v>飲食料品</v>
      </c>
      <c r="I33" s="604" t="str">
        <f t="shared" si="8"/>
        <v>繊維製品</v>
      </c>
      <c r="J33" s="604" t="str">
        <f t="shared" si="8"/>
        <v>パルプ・紙・木製品</v>
      </c>
      <c r="K33" s="604" t="str">
        <f t="shared" si="8"/>
        <v>化学製品</v>
      </c>
      <c r="L33" s="604" t="str">
        <f t="shared" si="8"/>
        <v>石油・石炭製品</v>
      </c>
      <c r="M33" s="604" t="str">
        <f t="shared" si="8"/>
        <v>プラスチック・ゴム製品</v>
      </c>
      <c r="N33" s="604" t="str">
        <f t="shared" si="8"/>
        <v>窯業・土石製品</v>
      </c>
      <c r="O33" s="604" t="str">
        <f t="shared" si="8"/>
        <v>鉄鋼</v>
      </c>
      <c r="P33" s="604" t="str">
        <f t="shared" si="8"/>
        <v>非鉄金属</v>
      </c>
      <c r="Q33" s="604" t="str">
        <f t="shared" si="8"/>
        <v>金属製品</v>
      </c>
      <c r="R33" s="604" t="str">
        <f t="shared" si="8"/>
        <v>はん用機械</v>
      </c>
      <c r="S33" s="604" t="str">
        <f t="shared" si="8"/>
        <v>生産用機械</v>
      </c>
      <c r="T33" s="604" t="str">
        <f t="shared" si="8"/>
        <v>業務用機械</v>
      </c>
      <c r="U33" s="604" t="str">
        <f t="shared" si="8"/>
        <v>電子部品</v>
      </c>
      <c r="V33" s="604" t="str">
        <f t="shared" si="8"/>
        <v>電気機械</v>
      </c>
      <c r="W33" s="604" t="str">
        <f t="shared" si="8"/>
        <v>情報通信機器</v>
      </c>
      <c r="X33" s="604" t="str">
        <f t="shared" si="8"/>
        <v>輸送機械</v>
      </c>
      <c r="Y33" s="604" t="str">
        <f t="shared" si="8"/>
        <v>その他の製造工業製品</v>
      </c>
      <c r="Z33" s="604" t="str">
        <f t="shared" si="8"/>
        <v>建設</v>
      </c>
      <c r="AA33" s="604" t="str">
        <f t="shared" si="8"/>
        <v>電力・ガス・熱供給</v>
      </c>
      <c r="AB33" s="604" t="str">
        <f t="shared" si="8"/>
        <v>水道</v>
      </c>
      <c r="AC33" s="604" t="str">
        <f t="shared" si="8"/>
        <v>廃棄物処理</v>
      </c>
      <c r="AD33" s="604" t="str">
        <f t="shared" si="8"/>
        <v>商業</v>
      </c>
      <c r="AE33" s="604" t="str">
        <f t="shared" si="8"/>
        <v>金融・保険</v>
      </c>
      <c r="AF33" s="604" t="str">
        <f t="shared" si="8"/>
        <v>不動産</v>
      </c>
      <c r="AG33" s="604" t="str">
        <f t="shared" si="8"/>
        <v>運輸・郵便</v>
      </c>
      <c r="AH33" s="604" t="str">
        <f t="shared" si="8"/>
        <v>情報通信</v>
      </c>
      <c r="AI33" s="604" t="str">
        <f t="shared" si="8"/>
        <v>公務</v>
      </c>
      <c r="AJ33" s="604" t="str">
        <f t="shared" si="8"/>
        <v>教育・研究</v>
      </c>
      <c r="AK33" s="604" t="str">
        <f t="shared" si="8"/>
        <v>医療・福祉</v>
      </c>
      <c r="AL33" s="604" t="str">
        <f t="shared" si="8"/>
        <v>他に分類されない会員制団体</v>
      </c>
      <c r="AM33" s="604" t="str">
        <f t="shared" si="8"/>
        <v>対事業所サービス</v>
      </c>
      <c r="AN33" s="604" t="str">
        <f t="shared" si="8"/>
        <v>対個人サービス</v>
      </c>
      <c r="AO33" s="604" t="str">
        <f t="shared" si="8"/>
        <v>事務用品</v>
      </c>
      <c r="AP33" s="604" t="str">
        <f t="shared" si="8"/>
        <v>分類不明</v>
      </c>
      <c r="AQ33" s="79" t="s">
        <v>56</v>
      </c>
    </row>
    <row r="34" spans="3:43" s="26" customFormat="1" ht="24.95" customHeight="1">
      <c r="C34" s="70" t="s">
        <v>66</v>
      </c>
      <c r="D34" s="54">
        <f>+D18*係数!D7</f>
        <v>0</v>
      </c>
      <c r="E34" s="54">
        <f>+E18*係数!E7</f>
        <v>0</v>
      </c>
      <c r="F34" s="54">
        <f>+F18*係数!F7</f>
        <v>0</v>
      </c>
      <c r="G34" s="54">
        <f>+G18*係数!G7</f>
        <v>0</v>
      </c>
      <c r="H34" s="54">
        <f>+H18*係数!H7</f>
        <v>0</v>
      </c>
      <c r="I34" s="54">
        <f>+I18*係数!I7</f>
        <v>0</v>
      </c>
      <c r="J34" s="54">
        <f>+J18*係数!J7</f>
        <v>0</v>
      </c>
      <c r="K34" s="54">
        <f>+K18*係数!K7</f>
        <v>0</v>
      </c>
      <c r="L34" s="54">
        <f>+L18*係数!L7</f>
        <v>0</v>
      </c>
      <c r="M34" s="54">
        <f>+M18*係数!M7</f>
        <v>0</v>
      </c>
      <c r="N34" s="54">
        <f>+N18*係数!N7</f>
        <v>0</v>
      </c>
      <c r="O34" s="54">
        <f>+O18*係数!O7</f>
        <v>0</v>
      </c>
      <c r="P34" s="54">
        <f>+P18*係数!P7</f>
        <v>0</v>
      </c>
      <c r="Q34" s="54">
        <f>+Q18*係数!Q7</f>
        <v>0</v>
      </c>
      <c r="R34" s="54">
        <f>+R18*係数!R7</f>
        <v>0</v>
      </c>
      <c r="S34" s="54">
        <f>+S18*係数!S7</f>
        <v>0</v>
      </c>
      <c r="T34" s="54">
        <f>+T18*係数!T7</f>
        <v>0</v>
      </c>
      <c r="U34" s="54">
        <f>+U18*係数!U7</f>
        <v>0</v>
      </c>
      <c r="V34" s="54">
        <f>+V18*係数!V7</f>
        <v>0</v>
      </c>
      <c r="W34" s="54">
        <f>+W18*係数!W7</f>
        <v>0</v>
      </c>
      <c r="X34" s="54">
        <f>+X18*係数!X7</f>
        <v>0</v>
      </c>
      <c r="Y34" s="54">
        <f>+Y18*係数!Y7</f>
        <v>0</v>
      </c>
      <c r="Z34" s="54">
        <f>+Z18*係数!Z7</f>
        <v>0</v>
      </c>
      <c r="AA34" s="54">
        <f>+AA18*係数!AA7</f>
        <v>0</v>
      </c>
      <c r="AB34" s="54">
        <f>+AB18*係数!AB7</f>
        <v>0</v>
      </c>
      <c r="AC34" s="54">
        <f>+AC18*係数!AC7</f>
        <v>0</v>
      </c>
      <c r="AD34" s="54">
        <f>+AD18*係数!AD7</f>
        <v>0</v>
      </c>
      <c r="AE34" s="54">
        <f>+AE18*係数!AE7</f>
        <v>0</v>
      </c>
      <c r="AF34" s="54">
        <f>+AF18*係数!AF7</f>
        <v>0</v>
      </c>
      <c r="AG34" s="54">
        <f>+AG18*係数!AG7</f>
        <v>0</v>
      </c>
      <c r="AH34" s="54">
        <f>+AH18*係数!AH7</f>
        <v>0</v>
      </c>
      <c r="AI34" s="54">
        <f>+AI18*係数!AI7</f>
        <v>0</v>
      </c>
      <c r="AJ34" s="54">
        <f>+AJ18*係数!AJ7</f>
        <v>0</v>
      </c>
      <c r="AK34" s="54">
        <f>+AK18*係数!AK7</f>
        <v>0</v>
      </c>
      <c r="AL34" s="54">
        <f>+AL18*係数!AL7</f>
        <v>0</v>
      </c>
      <c r="AM34" s="54">
        <f>+AM18*係数!AM7</f>
        <v>0</v>
      </c>
      <c r="AN34" s="54">
        <f>+AN18*係数!AN7</f>
        <v>0</v>
      </c>
      <c r="AO34" s="54">
        <f>+AO18*係数!AO7</f>
        <v>0</v>
      </c>
      <c r="AP34" s="54">
        <f>+AP18*係数!AP7</f>
        <v>0</v>
      </c>
      <c r="AQ34" s="71">
        <f>SUM(D34:AP34)</f>
        <v>0</v>
      </c>
    </row>
    <row r="35" spans="3:43" s="26" customFormat="1" ht="24.95" customHeight="1">
      <c r="C35" s="72" t="s">
        <v>67</v>
      </c>
      <c r="D35" s="73">
        <f>+D19*係数!D7</f>
        <v>0</v>
      </c>
      <c r="E35" s="73">
        <f>+E19*係数!E7</f>
        <v>0</v>
      </c>
      <c r="F35" s="73">
        <f>+F19*係数!F7</f>
        <v>0</v>
      </c>
      <c r="G35" s="73">
        <f>+G19*係数!G7</f>
        <v>0</v>
      </c>
      <c r="H35" s="73">
        <f>+H19*係数!H7</f>
        <v>0</v>
      </c>
      <c r="I35" s="73">
        <f>+I19*係数!I7</f>
        <v>0</v>
      </c>
      <c r="J35" s="73">
        <f>+J19*係数!J7</f>
        <v>0</v>
      </c>
      <c r="K35" s="73">
        <f>+K19*係数!K7</f>
        <v>0</v>
      </c>
      <c r="L35" s="73">
        <f>+L19*係数!L7</f>
        <v>0</v>
      </c>
      <c r="M35" s="73">
        <f>+M19*係数!M7</f>
        <v>0</v>
      </c>
      <c r="N35" s="73">
        <f>+N19*係数!N7</f>
        <v>0</v>
      </c>
      <c r="O35" s="73">
        <f>+O19*係数!O7</f>
        <v>0</v>
      </c>
      <c r="P35" s="73">
        <f>+P19*係数!P7</f>
        <v>0</v>
      </c>
      <c r="Q35" s="73">
        <f>+Q19*係数!Q7</f>
        <v>0</v>
      </c>
      <c r="R35" s="73">
        <f>+R19*係数!R7</f>
        <v>0</v>
      </c>
      <c r="S35" s="73">
        <f>+S19*係数!S7</f>
        <v>0</v>
      </c>
      <c r="T35" s="73">
        <f>+T19*係数!T7</f>
        <v>0</v>
      </c>
      <c r="U35" s="73">
        <f>+U19*係数!U7</f>
        <v>0</v>
      </c>
      <c r="V35" s="73">
        <f>+V19*係数!V7</f>
        <v>0</v>
      </c>
      <c r="W35" s="73">
        <f>+W19*係数!W7</f>
        <v>0</v>
      </c>
      <c r="X35" s="73">
        <f>+X19*係数!X7</f>
        <v>0</v>
      </c>
      <c r="Y35" s="73">
        <f>+Y19*係数!Y7</f>
        <v>0</v>
      </c>
      <c r="Z35" s="73">
        <f>+Z19*係数!Z7</f>
        <v>0</v>
      </c>
      <c r="AA35" s="73">
        <f>+AA19*係数!AA7</f>
        <v>0</v>
      </c>
      <c r="AB35" s="73">
        <f>+AB19*係数!AB7</f>
        <v>0</v>
      </c>
      <c r="AC35" s="73">
        <f>+AC19*係数!AC7</f>
        <v>0</v>
      </c>
      <c r="AD35" s="73">
        <f>+AD19*係数!AD7</f>
        <v>0</v>
      </c>
      <c r="AE35" s="73">
        <f>+AE19*係数!AE7</f>
        <v>0</v>
      </c>
      <c r="AF35" s="73">
        <f>+AF19*係数!AF7</f>
        <v>0</v>
      </c>
      <c r="AG35" s="73">
        <f>+AG19*係数!AG7</f>
        <v>0</v>
      </c>
      <c r="AH35" s="73">
        <f>+AH19*係数!AH7</f>
        <v>0</v>
      </c>
      <c r="AI35" s="73">
        <f>+AI19*係数!AI7</f>
        <v>0</v>
      </c>
      <c r="AJ35" s="73">
        <f>+AJ19*係数!AJ7</f>
        <v>0</v>
      </c>
      <c r="AK35" s="73">
        <f>+AK19*係数!AK7</f>
        <v>0</v>
      </c>
      <c r="AL35" s="73">
        <f>+AL19*係数!AL7</f>
        <v>0</v>
      </c>
      <c r="AM35" s="73">
        <f>+AM19*係数!AM7</f>
        <v>0</v>
      </c>
      <c r="AN35" s="73">
        <f>+AN19*係数!AN7</f>
        <v>0</v>
      </c>
      <c r="AO35" s="73">
        <f>+AO19*係数!AO7</f>
        <v>0</v>
      </c>
      <c r="AP35" s="73">
        <f>+AP19*係数!AP7</f>
        <v>0</v>
      </c>
      <c r="AQ35" s="74">
        <f>SUM(D35:AP35)</f>
        <v>0</v>
      </c>
    </row>
    <row r="36" spans="3:43" s="26" customFormat="1" ht="24.95" customHeight="1">
      <c r="C36" s="72" t="s">
        <v>68</v>
      </c>
      <c r="D36" s="73">
        <f>+D20*係数!D7</f>
        <v>0</v>
      </c>
      <c r="E36" s="73">
        <f>+E20*係数!E7</f>
        <v>0</v>
      </c>
      <c r="F36" s="73">
        <f>+F20*係数!F7</f>
        <v>0</v>
      </c>
      <c r="G36" s="73">
        <f>+G20*係数!G7</f>
        <v>0</v>
      </c>
      <c r="H36" s="73">
        <f>+H20*係数!H7</f>
        <v>0</v>
      </c>
      <c r="I36" s="73">
        <f>+I20*係数!I7</f>
        <v>0</v>
      </c>
      <c r="J36" s="73">
        <f>+J20*係数!J7</f>
        <v>0</v>
      </c>
      <c r="K36" s="73">
        <f>+K20*係数!K7</f>
        <v>0</v>
      </c>
      <c r="L36" s="73">
        <f>+L20*係数!L7</f>
        <v>0</v>
      </c>
      <c r="M36" s="73">
        <f>+M20*係数!M7</f>
        <v>0</v>
      </c>
      <c r="N36" s="73">
        <f>+N20*係数!N7</f>
        <v>0</v>
      </c>
      <c r="O36" s="73">
        <f>+O20*係数!O7</f>
        <v>0</v>
      </c>
      <c r="P36" s="73">
        <f>+P20*係数!P7</f>
        <v>0</v>
      </c>
      <c r="Q36" s="73">
        <f>+Q20*係数!Q7</f>
        <v>0</v>
      </c>
      <c r="R36" s="73">
        <f>+R20*係数!R7</f>
        <v>0</v>
      </c>
      <c r="S36" s="73">
        <f>+S20*係数!S7</f>
        <v>0</v>
      </c>
      <c r="T36" s="73">
        <f>+T20*係数!T7</f>
        <v>0</v>
      </c>
      <c r="U36" s="73">
        <f>+U20*係数!U7</f>
        <v>0</v>
      </c>
      <c r="V36" s="73">
        <f>+V20*係数!V7</f>
        <v>0</v>
      </c>
      <c r="W36" s="73">
        <f>+W20*係数!W7</f>
        <v>0</v>
      </c>
      <c r="X36" s="73">
        <f>+X20*係数!X7</f>
        <v>0</v>
      </c>
      <c r="Y36" s="73">
        <f>+Y20*係数!Y7</f>
        <v>0</v>
      </c>
      <c r="Z36" s="73">
        <f>+Z20*係数!Z7</f>
        <v>0</v>
      </c>
      <c r="AA36" s="73">
        <f>+AA20*係数!AA7</f>
        <v>0</v>
      </c>
      <c r="AB36" s="73">
        <f>+AB20*係数!AB7</f>
        <v>0</v>
      </c>
      <c r="AC36" s="73">
        <f>+AC20*係数!AC7</f>
        <v>0</v>
      </c>
      <c r="AD36" s="73">
        <f>+AD20*係数!AD7</f>
        <v>0</v>
      </c>
      <c r="AE36" s="73">
        <f>+AE20*係数!AE7</f>
        <v>0</v>
      </c>
      <c r="AF36" s="73">
        <f>+AF20*係数!AF7</f>
        <v>0</v>
      </c>
      <c r="AG36" s="73">
        <f>+AG20*係数!AG7</f>
        <v>0</v>
      </c>
      <c r="AH36" s="73">
        <f>+AH20*係数!AH7</f>
        <v>0</v>
      </c>
      <c r="AI36" s="73">
        <f>+AI20*係数!AI7</f>
        <v>0</v>
      </c>
      <c r="AJ36" s="73">
        <f>+AJ20*係数!AJ7</f>
        <v>0</v>
      </c>
      <c r="AK36" s="73">
        <f>+AK20*係数!AK7</f>
        <v>0</v>
      </c>
      <c r="AL36" s="73">
        <f>+AL20*係数!AL7</f>
        <v>0</v>
      </c>
      <c r="AM36" s="73">
        <f>+AM20*係数!AM7</f>
        <v>0</v>
      </c>
      <c r="AN36" s="73">
        <f>+AN20*係数!AN7</f>
        <v>0</v>
      </c>
      <c r="AO36" s="73">
        <f>+AO20*係数!AO7</f>
        <v>0</v>
      </c>
      <c r="AP36" s="73">
        <f>+AP20*係数!AP7</f>
        <v>0</v>
      </c>
      <c r="AQ36" s="74">
        <f>SUM(D36:AP36)</f>
        <v>0</v>
      </c>
    </row>
    <row r="37" spans="3:43" s="26" customFormat="1" ht="24.95" customHeight="1" thickBot="1">
      <c r="C37" s="33" t="s">
        <v>62</v>
      </c>
      <c r="D37" s="75">
        <f t="shared" ref="D37:AP37" si="9">SUM(D34:D36)</f>
        <v>0</v>
      </c>
      <c r="E37" s="75">
        <f t="shared" si="9"/>
        <v>0</v>
      </c>
      <c r="F37" s="75">
        <f t="shared" si="9"/>
        <v>0</v>
      </c>
      <c r="G37" s="75">
        <f t="shared" si="9"/>
        <v>0</v>
      </c>
      <c r="H37" s="75">
        <f t="shared" si="9"/>
        <v>0</v>
      </c>
      <c r="I37" s="75">
        <f t="shared" si="9"/>
        <v>0</v>
      </c>
      <c r="J37" s="75">
        <f t="shared" si="9"/>
        <v>0</v>
      </c>
      <c r="K37" s="75">
        <f t="shared" si="9"/>
        <v>0</v>
      </c>
      <c r="L37" s="75">
        <f t="shared" si="9"/>
        <v>0</v>
      </c>
      <c r="M37" s="75">
        <f t="shared" si="9"/>
        <v>0</v>
      </c>
      <c r="N37" s="75">
        <f t="shared" si="9"/>
        <v>0</v>
      </c>
      <c r="O37" s="75">
        <f t="shared" si="9"/>
        <v>0</v>
      </c>
      <c r="P37" s="75">
        <f t="shared" si="9"/>
        <v>0</v>
      </c>
      <c r="Q37" s="75">
        <f t="shared" si="9"/>
        <v>0</v>
      </c>
      <c r="R37" s="75">
        <f t="shared" si="9"/>
        <v>0</v>
      </c>
      <c r="S37" s="75">
        <f t="shared" si="9"/>
        <v>0</v>
      </c>
      <c r="T37" s="75">
        <f t="shared" si="9"/>
        <v>0</v>
      </c>
      <c r="U37" s="75">
        <f t="shared" si="9"/>
        <v>0</v>
      </c>
      <c r="V37" s="75">
        <f t="shared" si="9"/>
        <v>0</v>
      </c>
      <c r="W37" s="75">
        <f t="shared" si="9"/>
        <v>0</v>
      </c>
      <c r="X37" s="75">
        <f t="shared" si="9"/>
        <v>0</v>
      </c>
      <c r="Y37" s="75">
        <f t="shared" si="9"/>
        <v>0</v>
      </c>
      <c r="Z37" s="75">
        <f t="shared" si="9"/>
        <v>0</v>
      </c>
      <c r="AA37" s="75">
        <f t="shared" si="9"/>
        <v>0</v>
      </c>
      <c r="AB37" s="75">
        <f t="shared" si="9"/>
        <v>0</v>
      </c>
      <c r="AC37" s="75">
        <f t="shared" si="9"/>
        <v>0</v>
      </c>
      <c r="AD37" s="75">
        <f t="shared" si="9"/>
        <v>0</v>
      </c>
      <c r="AE37" s="75">
        <f t="shared" si="9"/>
        <v>0</v>
      </c>
      <c r="AF37" s="75">
        <f t="shared" si="9"/>
        <v>0</v>
      </c>
      <c r="AG37" s="75">
        <f t="shared" si="9"/>
        <v>0</v>
      </c>
      <c r="AH37" s="75">
        <f t="shared" si="9"/>
        <v>0</v>
      </c>
      <c r="AI37" s="75">
        <f t="shared" si="9"/>
        <v>0</v>
      </c>
      <c r="AJ37" s="75">
        <f t="shared" si="9"/>
        <v>0</v>
      </c>
      <c r="AK37" s="75">
        <f t="shared" si="9"/>
        <v>0</v>
      </c>
      <c r="AL37" s="75">
        <f t="shared" si="9"/>
        <v>0</v>
      </c>
      <c r="AM37" s="75">
        <f t="shared" si="9"/>
        <v>0</v>
      </c>
      <c r="AN37" s="75">
        <f t="shared" si="9"/>
        <v>0</v>
      </c>
      <c r="AO37" s="75">
        <f t="shared" si="9"/>
        <v>0</v>
      </c>
      <c r="AP37" s="75">
        <f t="shared" si="9"/>
        <v>0</v>
      </c>
      <c r="AQ37" s="76">
        <f>SUM(AQ34:AQ36)</f>
        <v>0</v>
      </c>
    </row>
    <row r="38" spans="3:43" s="26" customFormat="1" ht="13.5">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c r="AN38" s="80"/>
    </row>
    <row r="39" spans="3:43" s="26" customFormat="1" ht="13.5">
      <c r="C39" s="26" t="s">
        <v>71</v>
      </c>
      <c r="D39" s="80"/>
      <c r="E39" s="80"/>
      <c r="F39" s="80"/>
      <c r="G39" s="80"/>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c r="AN39" s="80"/>
    </row>
  </sheetData>
  <mergeCells count="7">
    <mergeCell ref="Y10:Y11"/>
    <mergeCell ref="H10:I10"/>
    <mergeCell ref="V11:X11"/>
    <mergeCell ref="O2:R2"/>
    <mergeCell ref="V9:X9"/>
    <mergeCell ref="S10:T10"/>
    <mergeCell ref="V10:X10"/>
  </mergeCells>
  <phoneticPr fontId="8"/>
  <pageMargins left="0.39370078740157483" right="0.19685039370078741" top="1.6535433070866143" bottom="0.98425196850393704" header="0.51181102362204722" footer="0.51181102362204722"/>
  <pageSetup paperSize="9" scale="35"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AP53"/>
  <sheetViews>
    <sheetView showGridLines="0" zoomScaleNormal="100" zoomScaleSheetLayoutView="25" workbookViewId="0"/>
  </sheetViews>
  <sheetFormatPr defaultRowHeight="12"/>
  <cols>
    <col min="1" max="1" width="2.625" style="21" customWidth="1"/>
    <col min="2" max="2" width="18.75" style="21" customWidth="1"/>
    <col min="3" max="17" width="12.75" style="21" bestFit="1" customWidth="1"/>
    <col min="18" max="18" width="10.125" style="21" bestFit="1" customWidth="1"/>
    <col min="19" max="41" width="9.5" style="21" bestFit="1" customWidth="1"/>
    <col min="42" max="16384" width="9" style="21"/>
  </cols>
  <sheetData>
    <row r="1" spans="2:42" ht="9.9499999999999993" customHeight="1" thickBot="1"/>
    <row r="2" spans="2:42" ht="18.75" thickTop="1" thickBot="1">
      <c r="B2" s="22" t="s">
        <v>72</v>
      </c>
      <c r="E2" s="23" t="s">
        <v>241</v>
      </c>
      <c r="H2" s="654" t="s">
        <v>344</v>
      </c>
      <c r="I2" s="655"/>
      <c r="J2" s="655"/>
      <c r="K2" s="656"/>
      <c r="R2" s="25"/>
      <c r="S2" s="25"/>
    </row>
    <row r="3" spans="2:42" ht="14.25" thickTop="1">
      <c r="AJ3" s="26"/>
      <c r="AK3" s="26"/>
      <c r="AL3" s="26"/>
      <c r="AM3" s="26"/>
    </row>
    <row r="4" spans="2:42" ht="14.25">
      <c r="B4" s="67" t="s">
        <v>62</v>
      </c>
      <c r="I4" s="68"/>
      <c r="J4" s="69"/>
      <c r="AJ4" s="26"/>
      <c r="AK4" s="26"/>
      <c r="AL4" s="26"/>
      <c r="AM4" s="26"/>
      <c r="AP4" s="65" t="s">
        <v>73</v>
      </c>
    </row>
    <row r="5" spans="2:42" ht="3.75" customHeight="1" thickBot="1">
      <c r="I5" s="68"/>
      <c r="J5" s="69"/>
    </row>
    <row r="6" spans="2:42" ht="12.2" customHeight="1">
      <c r="B6" s="28"/>
      <c r="C6" s="177">
        <f>結果!D5</f>
        <v>1</v>
      </c>
      <c r="D6" s="177">
        <f>結果!E5</f>
        <v>2</v>
      </c>
      <c r="E6" s="177">
        <f>結果!F5</f>
        <v>3</v>
      </c>
      <c r="F6" s="177">
        <f>結果!G5</f>
        <v>4</v>
      </c>
      <c r="G6" s="177">
        <f>結果!H5</f>
        <v>5</v>
      </c>
      <c r="H6" s="177">
        <f>結果!I5</f>
        <v>6</v>
      </c>
      <c r="I6" s="177">
        <f>結果!J5</f>
        <v>7</v>
      </c>
      <c r="J6" s="177">
        <f>結果!K5</f>
        <v>8</v>
      </c>
      <c r="K6" s="177">
        <f>結果!L5</f>
        <v>9</v>
      </c>
      <c r="L6" s="177">
        <f>結果!M5</f>
        <v>10</v>
      </c>
      <c r="M6" s="177">
        <f>結果!N5</f>
        <v>11</v>
      </c>
      <c r="N6" s="177">
        <f>結果!O5</f>
        <v>12</v>
      </c>
      <c r="O6" s="177">
        <f>結果!P5</f>
        <v>13</v>
      </c>
      <c r="P6" s="177">
        <f>結果!Q5</f>
        <v>14</v>
      </c>
      <c r="Q6" s="177">
        <f>結果!R5</f>
        <v>15</v>
      </c>
      <c r="R6" s="177">
        <f>結果!S5</f>
        <v>16</v>
      </c>
      <c r="S6" s="177">
        <f>結果!T5</f>
        <v>17</v>
      </c>
      <c r="T6" s="177">
        <f>結果!U5</f>
        <v>18</v>
      </c>
      <c r="U6" s="177">
        <f>結果!V5</f>
        <v>19</v>
      </c>
      <c r="V6" s="177">
        <f>結果!W5</f>
        <v>20</v>
      </c>
      <c r="W6" s="177">
        <f>結果!X5</f>
        <v>21</v>
      </c>
      <c r="X6" s="177">
        <f>結果!Y5</f>
        <v>22</v>
      </c>
      <c r="Y6" s="177">
        <f>結果!Z5</f>
        <v>23</v>
      </c>
      <c r="Z6" s="177">
        <f>結果!AA5</f>
        <v>24</v>
      </c>
      <c r="AA6" s="177">
        <f>結果!AB5</f>
        <v>25</v>
      </c>
      <c r="AB6" s="177">
        <f>結果!AC5</f>
        <v>26</v>
      </c>
      <c r="AC6" s="177">
        <f>結果!AD5</f>
        <v>27</v>
      </c>
      <c r="AD6" s="177">
        <f>結果!AE5</f>
        <v>28</v>
      </c>
      <c r="AE6" s="177">
        <f>結果!AF5</f>
        <v>29</v>
      </c>
      <c r="AF6" s="177">
        <f>結果!AG5</f>
        <v>30</v>
      </c>
      <c r="AG6" s="177">
        <f>結果!AH5</f>
        <v>31</v>
      </c>
      <c r="AH6" s="177">
        <f>結果!AI5</f>
        <v>32</v>
      </c>
      <c r="AI6" s="177">
        <f>結果!AJ5</f>
        <v>33</v>
      </c>
      <c r="AJ6" s="177">
        <f>結果!AK5</f>
        <v>34</v>
      </c>
      <c r="AK6" s="177">
        <f>結果!AL5</f>
        <v>35</v>
      </c>
      <c r="AL6" s="177">
        <f>結果!AM5</f>
        <v>36</v>
      </c>
      <c r="AM6" s="177">
        <f>結果!AN5</f>
        <v>37</v>
      </c>
      <c r="AN6" s="177">
        <f>結果!AO5</f>
        <v>38</v>
      </c>
      <c r="AO6" s="177">
        <f>結果!AP5</f>
        <v>39</v>
      </c>
      <c r="AP6" s="29"/>
    </row>
    <row r="7" spans="2:42" s="24" customFormat="1" ht="57.95" customHeight="1">
      <c r="B7" s="30" t="s">
        <v>35</v>
      </c>
      <c r="C7" s="31" t="str">
        <f>結果!D6</f>
        <v>農業</v>
      </c>
      <c r="D7" s="31" t="str">
        <f>結果!E6</f>
        <v>林業</v>
      </c>
      <c r="E7" s="31" t="str">
        <f>結果!F6</f>
        <v>漁業</v>
      </c>
      <c r="F7" s="31" t="str">
        <f>結果!G6</f>
        <v>鉱業</v>
      </c>
      <c r="G7" s="31" t="str">
        <f>結果!H6</f>
        <v>飲食料品</v>
      </c>
      <c r="H7" s="31" t="str">
        <f>結果!I6</f>
        <v>繊維製品</v>
      </c>
      <c r="I7" s="31" t="str">
        <f>結果!J6</f>
        <v>パルプ・紙・木製品</v>
      </c>
      <c r="J7" s="31" t="str">
        <f>結果!K6</f>
        <v>化学製品</v>
      </c>
      <c r="K7" s="31" t="str">
        <f>結果!L6</f>
        <v>石油・石炭製品</v>
      </c>
      <c r="L7" s="31" t="str">
        <f>結果!M6</f>
        <v>プラスチック・ゴム製品</v>
      </c>
      <c r="M7" s="31" t="str">
        <f>結果!N6</f>
        <v>窯業・土石製品</v>
      </c>
      <c r="N7" s="31" t="str">
        <f>結果!O6</f>
        <v>鉄鋼</v>
      </c>
      <c r="O7" s="31" t="str">
        <f>結果!P6</f>
        <v>非鉄金属</v>
      </c>
      <c r="P7" s="31" t="str">
        <f>結果!Q6</f>
        <v>金属製品</v>
      </c>
      <c r="Q7" s="31" t="str">
        <f>結果!R6</f>
        <v>はん用機械</v>
      </c>
      <c r="R7" s="31" t="str">
        <f>結果!S6</f>
        <v>生産用機械</v>
      </c>
      <c r="S7" s="31" t="str">
        <f>結果!T6</f>
        <v>業務用機械</v>
      </c>
      <c r="T7" s="31" t="str">
        <f>結果!U6</f>
        <v>電子部品</v>
      </c>
      <c r="U7" s="31" t="str">
        <f>結果!V6</f>
        <v>電気機械</v>
      </c>
      <c r="V7" s="31" t="str">
        <f>結果!W6</f>
        <v>情報通信機器</v>
      </c>
      <c r="W7" s="31" t="str">
        <f>結果!X6</f>
        <v>輸送機械</v>
      </c>
      <c r="X7" s="31" t="str">
        <f>結果!Y6</f>
        <v>その他の製造工業製品</v>
      </c>
      <c r="Y7" s="31" t="str">
        <f>結果!Z6</f>
        <v>建設</v>
      </c>
      <c r="Z7" s="31" t="str">
        <f>結果!AA6</f>
        <v>電力・ガス・熱供給</v>
      </c>
      <c r="AA7" s="31" t="str">
        <f>結果!AB6</f>
        <v>水道</v>
      </c>
      <c r="AB7" s="31" t="str">
        <f>結果!AC6</f>
        <v>廃棄物処理</v>
      </c>
      <c r="AC7" s="31" t="str">
        <f>結果!AD6</f>
        <v>商業</v>
      </c>
      <c r="AD7" s="31" t="str">
        <f>結果!AE6</f>
        <v>金融・保険</v>
      </c>
      <c r="AE7" s="31" t="str">
        <f>結果!AF6</f>
        <v>不動産</v>
      </c>
      <c r="AF7" s="31" t="str">
        <f>結果!AG6</f>
        <v>運輸・郵便</v>
      </c>
      <c r="AG7" s="31" t="str">
        <f>結果!AH6</f>
        <v>情報通信</v>
      </c>
      <c r="AH7" s="31" t="str">
        <f>結果!AI6</f>
        <v>公務</v>
      </c>
      <c r="AI7" s="31" t="str">
        <f>結果!AJ6</f>
        <v>教育・研究</v>
      </c>
      <c r="AJ7" s="31" t="str">
        <f>結果!AK6</f>
        <v>医療・福祉</v>
      </c>
      <c r="AK7" s="31" t="str">
        <f>結果!AL6</f>
        <v>他に分類されない会員制団体</v>
      </c>
      <c r="AL7" s="31" t="str">
        <f>結果!AM6</f>
        <v>対事業所サービス</v>
      </c>
      <c r="AM7" s="31" t="str">
        <f>結果!AN6</f>
        <v>対個人サービス</v>
      </c>
      <c r="AN7" s="31" t="str">
        <f>結果!AO6</f>
        <v>事務用品</v>
      </c>
      <c r="AO7" s="31" t="str">
        <f>結果!AP6</f>
        <v>分類不明</v>
      </c>
      <c r="AP7" s="83" t="s">
        <v>56</v>
      </c>
    </row>
    <row r="8" spans="2:42" s="24" customFormat="1" ht="24.2" customHeight="1">
      <c r="B8" s="84" t="s">
        <v>66</v>
      </c>
      <c r="C8" s="85">
        <f>結果!D18</f>
        <v>0</v>
      </c>
      <c r="D8" s="85">
        <f>結果!E18</f>
        <v>0</v>
      </c>
      <c r="E8" s="85">
        <f>結果!F18</f>
        <v>0</v>
      </c>
      <c r="F8" s="85">
        <f>結果!G18</f>
        <v>0</v>
      </c>
      <c r="G8" s="85">
        <f>結果!H18</f>
        <v>0</v>
      </c>
      <c r="H8" s="85">
        <f>結果!I18</f>
        <v>0</v>
      </c>
      <c r="I8" s="85">
        <f>結果!J18</f>
        <v>0</v>
      </c>
      <c r="J8" s="85">
        <f>結果!K18</f>
        <v>0</v>
      </c>
      <c r="K8" s="85">
        <f>結果!L18</f>
        <v>0</v>
      </c>
      <c r="L8" s="85">
        <f>結果!M18</f>
        <v>0</v>
      </c>
      <c r="M8" s="85">
        <f>結果!N18</f>
        <v>0</v>
      </c>
      <c r="N8" s="85">
        <f>結果!O18</f>
        <v>0</v>
      </c>
      <c r="O8" s="85">
        <f>結果!P18</f>
        <v>0</v>
      </c>
      <c r="P8" s="85">
        <f>結果!Q18</f>
        <v>0</v>
      </c>
      <c r="Q8" s="85">
        <f>結果!R18</f>
        <v>0</v>
      </c>
      <c r="R8" s="85">
        <f>結果!S18</f>
        <v>0</v>
      </c>
      <c r="S8" s="85">
        <f>結果!T18</f>
        <v>0</v>
      </c>
      <c r="T8" s="85">
        <f>結果!U18</f>
        <v>0</v>
      </c>
      <c r="U8" s="85">
        <f>結果!V18</f>
        <v>0</v>
      </c>
      <c r="V8" s="85">
        <f>結果!W18</f>
        <v>0</v>
      </c>
      <c r="W8" s="85">
        <f>結果!X18</f>
        <v>0</v>
      </c>
      <c r="X8" s="85">
        <f>結果!Y18</f>
        <v>0</v>
      </c>
      <c r="Y8" s="85">
        <f>結果!Z18</f>
        <v>0</v>
      </c>
      <c r="Z8" s="85">
        <f>結果!AA18</f>
        <v>0</v>
      </c>
      <c r="AA8" s="85">
        <f>結果!AB18</f>
        <v>0</v>
      </c>
      <c r="AB8" s="85">
        <f>結果!AC18</f>
        <v>0</v>
      </c>
      <c r="AC8" s="85">
        <f>結果!AD18</f>
        <v>0</v>
      </c>
      <c r="AD8" s="85">
        <f>結果!AE18</f>
        <v>0</v>
      </c>
      <c r="AE8" s="85">
        <f>結果!AF18</f>
        <v>0</v>
      </c>
      <c r="AF8" s="85">
        <f>結果!AG18</f>
        <v>0</v>
      </c>
      <c r="AG8" s="85">
        <f>結果!AH18</f>
        <v>0</v>
      </c>
      <c r="AH8" s="85">
        <f>結果!AI18</f>
        <v>0</v>
      </c>
      <c r="AI8" s="85">
        <f>結果!AJ18</f>
        <v>0</v>
      </c>
      <c r="AJ8" s="85">
        <f>結果!AK18</f>
        <v>0</v>
      </c>
      <c r="AK8" s="86">
        <f>結果!AL18</f>
        <v>0</v>
      </c>
      <c r="AL8" s="86">
        <f>結果!AM18</f>
        <v>0</v>
      </c>
      <c r="AM8" s="86">
        <f>結果!AN18</f>
        <v>0</v>
      </c>
      <c r="AN8" s="87">
        <f>結果!AO18</f>
        <v>0</v>
      </c>
      <c r="AO8" s="88">
        <f>結果!AP18</f>
        <v>0</v>
      </c>
      <c r="AP8" s="89">
        <f>SUM(C8:AO8)</f>
        <v>0</v>
      </c>
    </row>
    <row r="9" spans="2:42" s="24" customFormat="1" ht="24.2" customHeight="1">
      <c r="B9" s="90" t="s">
        <v>67</v>
      </c>
      <c r="C9" s="91">
        <f>結果!D19</f>
        <v>0</v>
      </c>
      <c r="D9" s="91">
        <f>結果!E19</f>
        <v>0</v>
      </c>
      <c r="E9" s="91">
        <f>結果!F19</f>
        <v>0</v>
      </c>
      <c r="F9" s="91">
        <f>結果!G19</f>
        <v>0</v>
      </c>
      <c r="G9" s="91">
        <f>結果!H19</f>
        <v>0</v>
      </c>
      <c r="H9" s="91">
        <f>結果!I19</f>
        <v>0</v>
      </c>
      <c r="I9" s="91">
        <f>結果!J19</f>
        <v>0</v>
      </c>
      <c r="J9" s="91">
        <f>結果!K19</f>
        <v>0</v>
      </c>
      <c r="K9" s="91">
        <f>結果!L19</f>
        <v>0</v>
      </c>
      <c r="L9" s="91">
        <f>結果!M19</f>
        <v>0</v>
      </c>
      <c r="M9" s="91">
        <f>結果!N19</f>
        <v>0</v>
      </c>
      <c r="N9" s="91">
        <f>結果!O19</f>
        <v>0</v>
      </c>
      <c r="O9" s="91">
        <f>結果!P19</f>
        <v>0</v>
      </c>
      <c r="P9" s="91">
        <f>結果!Q19</f>
        <v>0</v>
      </c>
      <c r="Q9" s="91">
        <f>結果!R19</f>
        <v>0</v>
      </c>
      <c r="R9" s="91">
        <f>結果!S19</f>
        <v>0</v>
      </c>
      <c r="S9" s="91">
        <f>結果!T19</f>
        <v>0</v>
      </c>
      <c r="T9" s="91">
        <f>結果!U19</f>
        <v>0</v>
      </c>
      <c r="U9" s="91">
        <f>結果!V19</f>
        <v>0</v>
      </c>
      <c r="V9" s="91">
        <f>結果!W19</f>
        <v>0</v>
      </c>
      <c r="W9" s="91">
        <f>結果!X19</f>
        <v>0</v>
      </c>
      <c r="X9" s="91">
        <f>結果!Y19</f>
        <v>0</v>
      </c>
      <c r="Y9" s="91">
        <f>結果!Z19</f>
        <v>0</v>
      </c>
      <c r="Z9" s="91">
        <f>結果!AA19</f>
        <v>0</v>
      </c>
      <c r="AA9" s="91">
        <f>結果!AB19</f>
        <v>0</v>
      </c>
      <c r="AB9" s="91">
        <f>結果!AC19</f>
        <v>0</v>
      </c>
      <c r="AC9" s="91">
        <f>結果!AD19</f>
        <v>0</v>
      </c>
      <c r="AD9" s="91">
        <f>結果!AE19</f>
        <v>0</v>
      </c>
      <c r="AE9" s="91">
        <f>結果!AF19</f>
        <v>0</v>
      </c>
      <c r="AF9" s="91">
        <f>結果!AG19</f>
        <v>0</v>
      </c>
      <c r="AG9" s="91">
        <f>結果!AH19</f>
        <v>0</v>
      </c>
      <c r="AH9" s="91">
        <f>結果!AI19</f>
        <v>0</v>
      </c>
      <c r="AI9" s="91">
        <f>結果!AJ19</f>
        <v>0</v>
      </c>
      <c r="AJ9" s="91">
        <f>結果!AK19</f>
        <v>0</v>
      </c>
      <c r="AK9" s="92">
        <f>結果!AL19</f>
        <v>0</v>
      </c>
      <c r="AL9" s="92">
        <f>結果!AM19</f>
        <v>0</v>
      </c>
      <c r="AM9" s="92">
        <f>結果!AN19</f>
        <v>0</v>
      </c>
      <c r="AN9" s="93">
        <f>結果!AO19</f>
        <v>0</v>
      </c>
      <c r="AO9" s="94">
        <f>結果!AP19</f>
        <v>0</v>
      </c>
      <c r="AP9" s="89">
        <f>SUM(C9:AO9)</f>
        <v>0</v>
      </c>
    </row>
    <row r="10" spans="2:42" s="24" customFormat="1" ht="24.2" customHeight="1">
      <c r="B10" s="90" t="s">
        <v>68</v>
      </c>
      <c r="C10" s="91">
        <f>結果!D20</f>
        <v>0</v>
      </c>
      <c r="D10" s="91">
        <f>結果!E20</f>
        <v>0</v>
      </c>
      <c r="E10" s="91">
        <f>結果!F20</f>
        <v>0</v>
      </c>
      <c r="F10" s="91">
        <f>結果!G20</f>
        <v>0</v>
      </c>
      <c r="G10" s="91">
        <f>結果!H20</f>
        <v>0</v>
      </c>
      <c r="H10" s="91">
        <f>結果!I20</f>
        <v>0</v>
      </c>
      <c r="I10" s="91">
        <f>結果!J20</f>
        <v>0</v>
      </c>
      <c r="J10" s="91">
        <f>結果!K20</f>
        <v>0</v>
      </c>
      <c r="K10" s="91">
        <f>結果!L20</f>
        <v>0</v>
      </c>
      <c r="L10" s="91">
        <f>結果!M20</f>
        <v>0</v>
      </c>
      <c r="M10" s="91">
        <f>結果!N20</f>
        <v>0</v>
      </c>
      <c r="N10" s="91">
        <f>結果!O20</f>
        <v>0</v>
      </c>
      <c r="O10" s="91">
        <f>結果!P20</f>
        <v>0</v>
      </c>
      <c r="P10" s="91">
        <f>結果!Q20</f>
        <v>0</v>
      </c>
      <c r="Q10" s="91">
        <f>結果!R20</f>
        <v>0</v>
      </c>
      <c r="R10" s="91">
        <f>結果!S20</f>
        <v>0</v>
      </c>
      <c r="S10" s="91">
        <f>結果!T20</f>
        <v>0</v>
      </c>
      <c r="T10" s="91">
        <f>結果!U20</f>
        <v>0</v>
      </c>
      <c r="U10" s="91">
        <f>結果!V20</f>
        <v>0</v>
      </c>
      <c r="V10" s="91">
        <f>結果!W20</f>
        <v>0</v>
      </c>
      <c r="W10" s="91">
        <f>結果!X20</f>
        <v>0</v>
      </c>
      <c r="X10" s="91">
        <f>結果!Y20</f>
        <v>0</v>
      </c>
      <c r="Y10" s="91">
        <f>結果!Z20</f>
        <v>0</v>
      </c>
      <c r="Z10" s="91">
        <f>結果!AA20</f>
        <v>0</v>
      </c>
      <c r="AA10" s="91">
        <f>結果!AB20</f>
        <v>0</v>
      </c>
      <c r="AB10" s="91">
        <f>結果!AC20</f>
        <v>0</v>
      </c>
      <c r="AC10" s="91">
        <f>結果!AD20</f>
        <v>0</v>
      </c>
      <c r="AD10" s="91">
        <f>結果!AE20</f>
        <v>0</v>
      </c>
      <c r="AE10" s="91">
        <f>結果!AF20</f>
        <v>0</v>
      </c>
      <c r="AF10" s="91">
        <f>結果!AG20</f>
        <v>0</v>
      </c>
      <c r="AG10" s="91">
        <f>結果!AH20</f>
        <v>0</v>
      </c>
      <c r="AH10" s="91">
        <f>結果!AI20</f>
        <v>0</v>
      </c>
      <c r="AI10" s="91">
        <f>結果!AJ20</f>
        <v>0</v>
      </c>
      <c r="AJ10" s="91">
        <f>結果!AK20</f>
        <v>0</v>
      </c>
      <c r="AK10" s="92">
        <f>結果!AL20</f>
        <v>0</v>
      </c>
      <c r="AL10" s="92">
        <f>結果!AM20</f>
        <v>0</v>
      </c>
      <c r="AM10" s="92">
        <f>結果!AN20</f>
        <v>0</v>
      </c>
      <c r="AN10" s="93">
        <f>結果!AO20</f>
        <v>0</v>
      </c>
      <c r="AO10" s="94">
        <f>結果!AP20</f>
        <v>0</v>
      </c>
      <c r="AP10" s="89">
        <f>SUM(C10:AO10)</f>
        <v>0</v>
      </c>
    </row>
    <row r="11" spans="2:42" s="24" customFormat="1" ht="24.2" customHeight="1" thickBot="1">
      <c r="B11" s="95" t="s">
        <v>62</v>
      </c>
      <c r="C11" s="96">
        <f t="shared" ref="C11" si="0">SUM(C8:C10)</f>
        <v>0</v>
      </c>
      <c r="D11" s="96">
        <f t="shared" ref="D11:AO11" si="1">SUM(D8:D10)</f>
        <v>0</v>
      </c>
      <c r="E11" s="96">
        <f t="shared" si="1"/>
        <v>0</v>
      </c>
      <c r="F11" s="96">
        <f t="shared" si="1"/>
        <v>0</v>
      </c>
      <c r="G11" s="96">
        <f t="shared" si="1"/>
        <v>0</v>
      </c>
      <c r="H11" s="96">
        <f t="shared" si="1"/>
        <v>0</v>
      </c>
      <c r="I11" s="96">
        <f t="shared" si="1"/>
        <v>0</v>
      </c>
      <c r="J11" s="96">
        <f t="shared" si="1"/>
        <v>0</v>
      </c>
      <c r="K11" s="96">
        <f t="shared" si="1"/>
        <v>0</v>
      </c>
      <c r="L11" s="96">
        <f t="shared" si="1"/>
        <v>0</v>
      </c>
      <c r="M11" s="96">
        <f t="shared" si="1"/>
        <v>0</v>
      </c>
      <c r="N11" s="96">
        <f t="shared" si="1"/>
        <v>0</v>
      </c>
      <c r="O11" s="96">
        <f t="shared" si="1"/>
        <v>0</v>
      </c>
      <c r="P11" s="96">
        <f t="shared" si="1"/>
        <v>0</v>
      </c>
      <c r="Q11" s="96">
        <f t="shared" si="1"/>
        <v>0</v>
      </c>
      <c r="R11" s="96">
        <f t="shared" si="1"/>
        <v>0</v>
      </c>
      <c r="S11" s="96">
        <f t="shared" si="1"/>
        <v>0</v>
      </c>
      <c r="T11" s="96">
        <f t="shared" si="1"/>
        <v>0</v>
      </c>
      <c r="U11" s="96">
        <f t="shared" si="1"/>
        <v>0</v>
      </c>
      <c r="V11" s="96">
        <f t="shared" si="1"/>
        <v>0</v>
      </c>
      <c r="W11" s="96">
        <f t="shared" si="1"/>
        <v>0</v>
      </c>
      <c r="X11" s="96">
        <f t="shared" si="1"/>
        <v>0</v>
      </c>
      <c r="Y11" s="96">
        <f t="shared" si="1"/>
        <v>0</v>
      </c>
      <c r="Z11" s="96">
        <f t="shared" si="1"/>
        <v>0</v>
      </c>
      <c r="AA11" s="96">
        <f t="shared" si="1"/>
        <v>0</v>
      </c>
      <c r="AB11" s="96">
        <f t="shared" si="1"/>
        <v>0</v>
      </c>
      <c r="AC11" s="96">
        <f t="shared" si="1"/>
        <v>0</v>
      </c>
      <c r="AD11" s="96">
        <f t="shared" si="1"/>
        <v>0</v>
      </c>
      <c r="AE11" s="96">
        <f t="shared" si="1"/>
        <v>0</v>
      </c>
      <c r="AF11" s="96">
        <f t="shared" si="1"/>
        <v>0</v>
      </c>
      <c r="AG11" s="96">
        <f t="shared" si="1"/>
        <v>0</v>
      </c>
      <c r="AH11" s="96">
        <f t="shared" si="1"/>
        <v>0</v>
      </c>
      <c r="AI11" s="96">
        <f t="shared" si="1"/>
        <v>0</v>
      </c>
      <c r="AJ11" s="96">
        <f t="shared" si="1"/>
        <v>0</v>
      </c>
      <c r="AK11" s="97">
        <f t="shared" si="1"/>
        <v>0</v>
      </c>
      <c r="AL11" s="97">
        <f t="shared" si="1"/>
        <v>0</v>
      </c>
      <c r="AM11" s="97">
        <f t="shared" si="1"/>
        <v>0</v>
      </c>
      <c r="AN11" s="98">
        <f t="shared" si="1"/>
        <v>0</v>
      </c>
      <c r="AO11" s="99">
        <f t="shared" si="1"/>
        <v>0</v>
      </c>
      <c r="AP11" s="100">
        <f>SUM(C11:AO11)</f>
        <v>0</v>
      </c>
    </row>
    <row r="12" spans="2:42" s="24" customFormat="1" ht="14.25">
      <c r="C12" s="101"/>
      <c r="D12" s="101"/>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row>
    <row r="13" spans="2:42" s="24" customFormat="1" ht="15" thickBot="1">
      <c r="B13" s="67" t="s">
        <v>74</v>
      </c>
      <c r="C13" s="101"/>
      <c r="D13" s="101"/>
      <c r="E13" s="101"/>
      <c r="F13" s="101"/>
      <c r="G13" s="101"/>
      <c r="H13" s="101"/>
      <c r="I13" s="101"/>
      <c r="J13" s="101"/>
      <c r="K13" s="101"/>
      <c r="L13" s="101"/>
      <c r="M13" s="101"/>
      <c r="N13" s="101"/>
      <c r="O13" s="101"/>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row>
    <row r="14" spans="2:42" s="24" customFormat="1" ht="12.4" customHeight="1">
      <c r="B14" s="102"/>
      <c r="C14" s="177">
        <f>結果!D5</f>
        <v>1</v>
      </c>
      <c r="D14" s="177">
        <f>結果!E5</f>
        <v>2</v>
      </c>
      <c r="E14" s="177">
        <f>結果!F5</f>
        <v>3</v>
      </c>
      <c r="F14" s="177">
        <f>結果!G5</f>
        <v>4</v>
      </c>
      <c r="G14" s="177">
        <f>結果!H5</f>
        <v>5</v>
      </c>
      <c r="H14" s="177">
        <f>結果!I5</f>
        <v>6</v>
      </c>
      <c r="I14" s="177">
        <f>結果!J5</f>
        <v>7</v>
      </c>
      <c r="J14" s="177">
        <f>結果!K5</f>
        <v>8</v>
      </c>
      <c r="K14" s="177">
        <f>結果!L5</f>
        <v>9</v>
      </c>
      <c r="L14" s="177">
        <f>結果!M5</f>
        <v>10</v>
      </c>
      <c r="M14" s="177">
        <f>結果!N5</f>
        <v>11</v>
      </c>
      <c r="N14" s="177">
        <f>結果!O5</f>
        <v>12</v>
      </c>
      <c r="O14" s="177">
        <f>結果!P5</f>
        <v>13</v>
      </c>
      <c r="P14" s="177">
        <f>結果!Q5</f>
        <v>14</v>
      </c>
      <c r="Q14" s="177">
        <f>結果!R5</f>
        <v>15</v>
      </c>
      <c r="R14" s="177">
        <f>結果!S5</f>
        <v>16</v>
      </c>
      <c r="S14" s="177">
        <f>結果!T5</f>
        <v>17</v>
      </c>
      <c r="T14" s="177">
        <f>結果!U5</f>
        <v>18</v>
      </c>
      <c r="U14" s="177">
        <f>結果!V5</f>
        <v>19</v>
      </c>
      <c r="V14" s="177">
        <f>結果!W5</f>
        <v>20</v>
      </c>
      <c r="W14" s="177">
        <f>結果!X5</f>
        <v>21</v>
      </c>
      <c r="X14" s="177">
        <f>結果!Y5</f>
        <v>22</v>
      </c>
      <c r="Y14" s="177">
        <f>結果!Z5</f>
        <v>23</v>
      </c>
      <c r="Z14" s="177">
        <f>結果!AA5</f>
        <v>24</v>
      </c>
      <c r="AA14" s="177">
        <f>結果!AB5</f>
        <v>25</v>
      </c>
      <c r="AB14" s="177">
        <f>結果!AC5</f>
        <v>26</v>
      </c>
      <c r="AC14" s="177">
        <f>結果!AD5</f>
        <v>27</v>
      </c>
      <c r="AD14" s="177">
        <f>結果!AE5</f>
        <v>28</v>
      </c>
      <c r="AE14" s="177">
        <f>結果!AF5</f>
        <v>29</v>
      </c>
      <c r="AF14" s="177">
        <f>結果!AG5</f>
        <v>30</v>
      </c>
      <c r="AG14" s="177">
        <f>結果!AH5</f>
        <v>31</v>
      </c>
      <c r="AH14" s="177">
        <f>結果!AI5</f>
        <v>32</v>
      </c>
      <c r="AI14" s="177">
        <f>結果!AJ5</f>
        <v>33</v>
      </c>
      <c r="AJ14" s="177">
        <f>結果!AK5</f>
        <v>34</v>
      </c>
      <c r="AK14" s="177">
        <f>結果!AL5</f>
        <v>35</v>
      </c>
      <c r="AL14" s="177">
        <f>結果!AM5</f>
        <v>36</v>
      </c>
      <c r="AM14" s="177">
        <f>結果!AN5</f>
        <v>37</v>
      </c>
      <c r="AN14" s="177">
        <f>結果!AO5</f>
        <v>38</v>
      </c>
      <c r="AO14" s="177">
        <f>結果!AP5</f>
        <v>39</v>
      </c>
      <c r="AP14" s="103"/>
    </row>
    <row r="15" spans="2:42" s="24" customFormat="1" ht="57.95" customHeight="1">
      <c r="B15" s="104" t="s">
        <v>35</v>
      </c>
      <c r="C15" s="31" t="str">
        <f>結果!D6</f>
        <v>農業</v>
      </c>
      <c r="D15" s="31" t="str">
        <f>結果!E6</f>
        <v>林業</v>
      </c>
      <c r="E15" s="31" t="str">
        <f>結果!F6</f>
        <v>漁業</v>
      </c>
      <c r="F15" s="31" t="str">
        <f>結果!G6</f>
        <v>鉱業</v>
      </c>
      <c r="G15" s="31" t="str">
        <f>結果!H6</f>
        <v>飲食料品</v>
      </c>
      <c r="H15" s="31" t="str">
        <f>結果!I6</f>
        <v>繊維製品</v>
      </c>
      <c r="I15" s="31" t="str">
        <f>結果!J6</f>
        <v>パルプ・紙・木製品</v>
      </c>
      <c r="J15" s="31" t="str">
        <f>結果!K6</f>
        <v>化学製品</v>
      </c>
      <c r="K15" s="31" t="str">
        <f>結果!L6</f>
        <v>石油・石炭製品</v>
      </c>
      <c r="L15" s="31" t="str">
        <f>結果!M6</f>
        <v>プラスチック・ゴム製品</v>
      </c>
      <c r="M15" s="31" t="str">
        <f>結果!N6</f>
        <v>窯業・土石製品</v>
      </c>
      <c r="N15" s="31" t="str">
        <f>結果!O6</f>
        <v>鉄鋼</v>
      </c>
      <c r="O15" s="31" t="str">
        <f>結果!P6</f>
        <v>非鉄金属</v>
      </c>
      <c r="P15" s="31" t="str">
        <f>結果!Q6</f>
        <v>金属製品</v>
      </c>
      <c r="Q15" s="31" t="str">
        <f>結果!R6</f>
        <v>はん用機械</v>
      </c>
      <c r="R15" s="31" t="str">
        <f>結果!S6</f>
        <v>生産用機械</v>
      </c>
      <c r="S15" s="31" t="str">
        <f>結果!T6</f>
        <v>業務用機械</v>
      </c>
      <c r="T15" s="31" t="str">
        <f>結果!U6</f>
        <v>電子部品</v>
      </c>
      <c r="U15" s="31" t="str">
        <f>結果!V6</f>
        <v>電気機械</v>
      </c>
      <c r="V15" s="31" t="str">
        <f>結果!W6</f>
        <v>情報通信機器</v>
      </c>
      <c r="W15" s="31" t="str">
        <f>結果!X6</f>
        <v>輸送機械</v>
      </c>
      <c r="X15" s="31" t="str">
        <f>結果!Y6</f>
        <v>その他の製造工業製品</v>
      </c>
      <c r="Y15" s="31" t="str">
        <f>結果!Z6</f>
        <v>建設</v>
      </c>
      <c r="Z15" s="31" t="str">
        <f>結果!AA6</f>
        <v>電力・ガス・熱供給</v>
      </c>
      <c r="AA15" s="31" t="str">
        <f>結果!AB6</f>
        <v>水道</v>
      </c>
      <c r="AB15" s="31" t="str">
        <f>結果!AC6</f>
        <v>廃棄物処理</v>
      </c>
      <c r="AC15" s="31" t="str">
        <f>結果!AD6</f>
        <v>商業</v>
      </c>
      <c r="AD15" s="31" t="str">
        <f>結果!AE6</f>
        <v>金融・保険</v>
      </c>
      <c r="AE15" s="31" t="str">
        <f>結果!AF6</f>
        <v>不動産</v>
      </c>
      <c r="AF15" s="31" t="str">
        <f>結果!AG6</f>
        <v>運輸・郵便</v>
      </c>
      <c r="AG15" s="31" t="str">
        <f>結果!AH6</f>
        <v>情報通信</v>
      </c>
      <c r="AH15" s="31" t="str">
        <f>結果!AI6</f>
        <v>公務</v>
      </c>
      <c r="AI15" s="31" t="str">
        <f>結果!AJ6</f>
        <v>教育・研究</v>
      </c>
      <c r="AJ15" s="31" t="str">
        <f>結果!AK6</f>
        <v>医療・福祉</v>
      </c>
      <c r="AK15" s="31" t="str">
        <f>結果!AL6</f>
        <v>他に分類されない会員制団体</v>
      </c>
      <c r="AL15" s="31" t="str">
        <f>結果!AM6</f>
        <v>対事業所サービス</v>
      </c>
      <c r="AM15" s="31" t="str">
        <f>結果!AN6</f>
        <v>対個人サービス</v>
      </c>
      <c r="AN15" s="31" t="str">
        <f>結果!AO6</f>
        <v>事務用品</v>
      </c>
      <c r="AO15" s="31" t="str">
        <f>結果!AP6</f>
        <v>分類不明</v>
      </c>
      <c r="AP15" s="105"/>
    </row>
    <row r="16" spans="2:42" s="24" customFormat="1" ht="24.2" customHeight="1" thickBot="1">
      <c r="B16" s="106" t="s">
        <v>74</v>
      </c>
      <c r="C16" s="107">
        <f>係数!D9</f>
        <v>5.3428000000000003E-2</v>
      </c>
      <c r="D16" s="107">
        <f>係数!E9</f>
        <v>0.12062</v>
      </c>
      <c r="E16" s="107">
        <f>係数!F9</f>
        <v>2.7866999999999999E-2</v>
      </c>
      <c r="F16" s="107">
        <f>係数!G9</f>
        <v>4.2952999999999998E-2</v>
      </c>
      <c r="G16" s="107">
        <f>係数!H9</f>
        <v>3.6712000000000002E-2</v>
      </c>
      <c r="H16" s="107">
        <f>係数!I9</f>
        <v>6.1749999999999999E-2</v>
      </c>
      <c r="I16" s="107">
        <f>係数!J9</f>
        <v>4.3525000000000001E-2</v>
      </c>
      <c r="J16" s="107">
        <f>係数!K9</f>
        <v>9.0650000000000001E-3</v>
      </c>
      <c r="K16" s="107">
        <f>係数!L9</f>
        <v>8.4000000000000003E-4</v>
      </c>
      <c r="L16" s="107">
        <f>係数!M9</f>
        <v>3.3558999999999999E-2</v>
      </c>
      <c r="M16" s="107">
        <f>係数!N9</f>
        <v>3.9294999999999997E-2</v>
      </c>
      <c r="N16" s="107">
        <f>係数!O9</f>
        <v>3.7600000000000001E-2</v>
      </c>
      <c r="O16" s="107">
        <f>係数!P9</f>
        <v>1.2966999999999999E-2</v>
      </c>
      <c r="P16" s="107">
        <f>係数!Q9</f>
        <v>5.568E-2</v>
      </c>
      <c r="Q16" s="107">
        <f>係数!R9</f>
        <v>3.6336E-2</v>
      </c>
      <c r="R16" s="107">
        <f>係数!S9</f>
        <v>4.4567000000000002E-2</v>
      </c>
      <c r="S16" s="107">
        <f>係数!T9</f>
        <v>1.6400000000000001E-2</v>
      </c>
      <c r="T16" s="107">
        <f>係数!U9</f>
        <v>8.6990000000000001E-3</v>
      </c>
      <c r="U16" s="107">
        <f>係数!V9</f>
        <v>3.2407999999999999E-2</v>
      </c>
      <c r="V16" s="107">
        <f>係数!W9</f>
        <v>1.5625E-2</v>
      </c>
      <c r="W16" s="107">
        <f>係数!X9</f>
        <v>1.5088000000000001E-2</v>
      </c>
      <c r="X16" s="107">
        <f>係数!Y9</f>
        <v>4.3950000000000003E-2</v>
      </c>
      <c r="Y16" s="107">
        <f>係数!Z9</f>
        <v>7.9658000000000007E-2</v>
      </c>
      <c r="Z16" s="107">
        <f>係数!AA9</f>
        <v>4.4939999999999997E-3</v>
      </c>
      <c r="AA16" s="107">
        <f>係数!AB9</f>
        <v>5.3877000000000001E-2</v>
      </c>
      <c r="AB16" s="107">
        <f>係数!AC9</f>
        <v>8.4515999999999994E-2</v>
      </c>
      <c r="AC16" s="107">
        <f>係数!AD9</f>
        <v>0.14002899999999999</v>
      </c>
      <c r="AD16" s="107">
        <f>係数!AE9</f>
        <v>5.6498E-2</v>
      </c>
      <c r="AE16" s="107">
        <f>係数!AF9</f>
        <v>6.5830000000000003E-3</v>
      </c>
      <c r="AF16" s="107">
        <f>係数!AG9</f>
        <v>9.5211000000000004E-2</v>
      </c>
      <c r="AG16" s="107">
        <f>係数!AH9</f>
        <v>2.1444999999999999E-2</v>
      </c>
      <c r="AH16" s="107">
        <f>係数!AI9</f>
        <v>6.4956E-2</v>
      </c>
      <c r="AI16" s="107">
        <f>係数!AJ9</f>
        <v>0.13586599999999999</v>
      </c>
      <c r="AJ16" s="107">
        <f>係数!AK9</f>
        <v>0.123364</v>
      </c>
      <c r="AK16" s="107">
        <f>係数!AL9</f>
        <v>0.138373</v>
      </c>
      <c r="AL16" s="107">
        <f>係数!AM9</f>
        <v>0.111568</v>
      </c>
      <c r="AM16" s="107">
        <f>係数!AN9</f>
        <v>0.131271</v>
      </c>
      <c r="AN16" s="107">
        <f>係数!AO9</f>
        <v>0</v>
      </c>
      <c r="AO16" s="107">
        <f>係数!AP9</f>
        <v>1.815E-3</v>
      </c>
      <c r="AP16" s="105"/>
    </row>
    <row r="17" spans="2:42" s="24" customFormat="1" ht="14.25">
      <c r="C17" s="101"/>
      <c r="D17" s="101"/>
      <c r="E17" s="101"/>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row>
    <row r="18" spans="2:42" s="24" customFormat="1" ht="15" thickBot="1">
      <c r="B18" s="67" t="s">
        <v>9</v>
      </c>
      <c r="C18" s="101"/>
      <c r="D18" s="101"/>
      <c r="E18" s="101"/>
      <c r="F18" s="101"/>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1"/>
      <c r="AF18" s="101"/>
      <c r="AG18" s="101"/>
      <c r="AH18" s="101"/>
      <c r="AI18" s="101"/>
      <c r="AJ18" s="101"/>
      <c r="AK18" s="101"/>
      <c r="AL18" s="101"/>
      <c r="AM18" s="101"/>
      <c r="AN18" s="101"/>
    </row>
    <row r="19" spans="2:42" s="24" customFormat="1" ht="12.2" customHeight="1">
      <c r="B19" s="28"/>
      <c r="C19" s="177">
        <f>結果!D5</f>
        <v>1</v>
      </c>
      <c r="D19" s="177">
        <f>結果!E5</f>
        <v>2</v>
      </c>
      <c r="E19" s="177">
        <f>結果!F5</f>
        <v>3</v>
      </c>
      <c r="F19" s="177">
        <f>結果!G5</f>
        <v>4</v>
      </c>
      <c r="G19" s="177">
        <f>結果!H5</f>
        <v>5</v>
      </c>
      <c r="H19" s="177">
        <f>結果!I5</f>
        <v>6</v>
      </c>
      <c r="I19" s="177">
        <f>結果!J5</f>
        <v>7</v>
      </c>
      <c r="J19" s="177">
        <f>結果!K5</f>
        <v>8</v>
      </c>
      <c r="K19" s="177">
        <f>結果!L5</f>
        <v>9</v>
      </c>
      <c r="L19" s="177">
        <f>結果!M5</f>
        <v>10</v>
      </c>
      <c r="M19" s="177">
        <f>結果!N5</f>
        <v>11</v>
      </c>
      <c r="N19" s="177">
        <f>結果!O5</f>
        <v>12</v>
      </c>
      <c r="O19" s="177">
        <f>結果!P5</f>
        <v>13</v>
      </c>
      <c r="P19" s="177">
        <f>結果!Q5</f>
        <v>14</v>
      </c>
      <c r="Q19" s="177">
        <f>結果!R5</f>
        <v>15</v>
      </c>
      <c r="R19" s="177">
        <f>結果!S5</f>
        <v>16</v>
      </c>
      <c r="S19" s="177">
        <f>結果!T5</f>
        <v>17</v>
      </c>
      <c r="T19" s="177">
        <f>結果!U5</f>
        <v>18</v>
      </c>
      <c r="U19" s="177">
        <f>結果!V5</f>
        <v>19</v>
      </c>
      <c r="V19" s="177">
        <f>結果!W5</f>
        <v>20</v>
      </c>
      <c r="W19" s="177">
        <f>結果!X5</f>
        <v>21</v>
      </c>
      <c r="X19" s="177">
        <f>結果!Y5</f>
        <v>22</v>
      </c>
      <c r="Y19" s="177">
        <f>結果!Z5</f>
        <v>23</v>
      </c>
      <c r="Z19" s="177">
        <f>結果!AA5</f>
        <v>24</v>
      </c>
      <c r="AA19" s="177">
        <f>結果!AB5</f>
        <v>25</v>
      </c>
      <c r="AB19" s="177">
        <f>結果!AC5</f>
        <v>26</v>
      </c>
      <c r="AC19" s="177">
        <f>結果!AD5</f>
        <v>27</v>
      </c>
      <c r="AD19" s="177">
        <f>結果!AE5</f>
        <v>28</v>
      </c>
      <c r="AE19" s="177">
        <f>結果!AF5</f>
        <v>29</v>
      </c>
      <c r="AF19" s="177">
        <f>結果!AG5</f>
        <v>30</v>
      </c>
      <c r="AG19" s="177">
        <f>結果!AH5</f>
        <v>31</v>
      </c>
      <c r="AH19" s="177">
        <f>結果!AI5</f>
        <v>32</v>
      </c>
      <c r="AI19" s="177">
        <f>結果!AJ5</f>
        <v>33</v>
      </c>
      <c r="AJ19" s="177">
        <f>結果!AK5</f>
        <v>34</v>
      </c>
      <c r="AK19" s="177">
        <f>結果!AL5</f>
        <v>35</v>
      </c>
      <c r="AL19" s="177">
        <f>結果!AM5</f>
        <v>36</v>
      </c>
      <c r="AM19" s="177">
        <f>結果!AN5</f>
        <v>37</v>
      </c>
      <c r="AN19" s="177">
        <f>結果!AO5</f>
        <v>38</v>
      </c>
      <c r="AO19" s="177">
        <f>結果!AP5</f>
        <v>39</v>
      </c>
      <c r="AP19" s="29"/>
    </row>
    <row r="20" spans="2:42" s="24" customFormat="1" ht="57.95" customHeight="1">
      <c r="B20" s="30"/>
      <c r="C20" s="31" t="str">
        <f>結果!D6</f>
        <v>農業</v>
      </c>
      <c r="D20" s="31" t="str">
        <f>結果!E6</f>
        <v>林業</v>
      </c>
      <c r="E20" s="31" t="str">
        <f>結果!F6</f>
        <v>漁業</v>
      </c>
      <c r="F20" s="31" t="str">
        <f>結果!G6</f>
        <v>鉱業</v>
      </c>
      <c r="G20" s="31" t="str">
        <f>結果!H6</f>
        <v>飲食料品</v>
      </c>
      <c r="H20" s="31" t="str">
        <f>結果!I6</f>
        <v>繊維製品</v>
      </c>
      <c r="I20" s="31" t="str">
        <f>結果!J6</f>
        <v>パルプ・紙・木製品</v>
      </c>
      <c r="J20" s="31" t="str">
        <f>結果!K6</f>
        <v>化学製品</v>
      </c>
      <c r="K20" s="31" t="str">
        <f>結果!L6</f>
        <v>石油・石炭製品</v>
      </c>
      <c r="L20" s="31" t="str">
        <f>結果!M6</f>
        <v>プラスチック・ゴム製品</v>
      </c>
      <c r="M20" s="31" t="str">
        <f>結果!N6</f>
        <v>窯業・土石製品</v>
      </c>
      <c r="N20" s="31" t="str">
        <f>結果!O6</f>
        <v>鉄鋼</v>
      </c>
      <c r="O20" s="31" t="str">
        <f>結果!P6</f>
        <v>非鉄金属</v>
      </c>
      <c r="P20" s="31" t="str">
        <f>結果!Q6</f>
        <v>金属製品</v>
      </c>
      <c r="Q20" s="31" t="str">
        <f>結果!R6</f>
        <v>はん用機械</v>
      </c>
      <c r="R20" s="31" t="str">
        <f>結果!S6</f>
        <v>生産用機械</v>
      </c>
      <c r="S20" s="31" t="str">
        <f>結果!T6</f>
        <v>業務用機械</v>
      </c>
      <c r="T20" s="31" t="str">
        <f>結果!U6</f>
        <v>電子部品</v>
      </c>
      <c r="U20" s="31" t="str">
        <f>結果!V6</f>
        <v>電気機械</v>
      </c>
      <c r="V20" s="31" t="str">
        <f>結果!W6</f>
        <v>情報通信機器</v>
      </c>
      <c r="W20" s="31" t="str">
        <f>結果!X6</f>
        <v>輸送機械</v>
      </c>
      <c r="X20" s="31" t="str">
        <f>結果!Y6</f>
        <v>その他の製造工業製品</v>
      </c>
      <c r="Y20" s="31" t="str">
        <f>結果!Z6</f>
        <v>建設</v>
      </c>
      <c r="Z20" s="31" t="str">
        <f>結果!AA6</f>
        <v>電力・ガス・熱供給</v>
      </c>
      <c r="AA20" s="31" t="str">
        <f>結果!AB6</f>
        <v>水道</v>
      </c>
      <c r="AB20" s="31" t="str">
        <f>結果!AC6</f>
        <v>廃棄物処理</v>
      </c>
      <c r="AC20" s="31" t="str">
        <f>結果!AD6</f>
        <v>商業</v>
      </c>
      <c r="AD20" s="31" t="str">
        <f>結果!AE6</f>
        <v>金融・保険</v>
      </c>
      <c r="AE20" s="31" t="str">
        <f>結果!AF6</f>
        <v>不動産</v>
      </c>
      <c r="AF20" s="31" t="str">
        <f>結果!AG6</f>
        <v>運輸・郵便</v>
      </c>
      <c r="AG20" s="31" t="str">
        <f>結果!AH6</f>
        <v>情報通信</v>
      </c>
      <c r="AH20" s="31" t="str">
        <f>結果!AI6</f>
        <v>公務</v>
      </c>
      <c r="AI20" s="31" t="str">
        <f>結果!AJ6</f>
        <v>教育・研究</v>
      </c>
      <c r="AJ20" s="31" t="str">
        <f>結果!AK6</f>
        <v>医療・福祉</v>
      </c>
      <c r="AK20" s="31" t="str">
        <f>結果!AL6</f>
        <v>他に分類されない会員制団体</v>
      </c>
      <c r="AL20" s="31" t="str">
        <f>結果!AM6</f>
        <v>対事業所サービス</v>
      </c>
      <c r="AM20" s="31" t="str">
        <f>結果!AN6</f>
        <v>対個人サービス</v>
      </c>
      <c r="AN20" s="31" t="str">
        <f>結果!AO6</f>
        <v>事務用品</v>
      </c>
      <c r="AO20" s="31" t="str">
        <f>結果!AP6</f>
        <v>分類不明</v>
      </c>
      <c r="AP20" s="83" t="s">
        <v>56</v>
      </c>
    </row>
    <row r="21" spans="2:42" s="24" customFormat="1" ht="24.2" customHeight="1">
      <c r="B21" s="84" t="s">
        <v>66</v>
      </c>
      <c r="C21" s="108">
        <f t="shared" ref="C21:AO24" si="2">(C8*C$16)*100</f>
        <v>0</v>
      </c>
      <c r="D21" s="108">
        <f t="shared" ref="D21:AO21" si="3">(D8*D$16)*100</f>
        <v>0</v>
      </c>
      <c r="E21" s="108">
        <f t="shared" si="3"/>
        <v>0</v>
      </c>
      <c r="F21" s="108">
        <f t="shared" si="3"/>
        <v>0</v>
      </c>
      <c r="G21" s="108">
        <f t="shared" si="3"/>
        <v>0</v>
      </c>
      <c r="H21" s="108">
        <f t="shared" si="3"/>
        <v>0</v>
      </c>
      <c r="I21" s="108">
        <f t="shared" si="3"/>
        <v>0</v>
      </c>
      <c r="J21" s="108">
        <f t="shared" si="3"/>
        <v>0</v>
      </c>
      <c r="K21" s="108">
        <f t="shared" si="3"/>
        <v>0</v>
      </c>
      <c r="L21" s="108">
        <f t="shared" si="3"/>
        <v>0</v>
      </c>
      <c r="M21" s="108">
        <f t="shared" si="3"/>
        <v>0</v>
      </c>
      <c r="N21" s="108">
        <f t="shared" si="3"/>
        <v>0</v>
      </c>
      <c r="O21" s="108">
        <f t="shared" si="3"/>
        <v>0</v>
      </c>
      <c r="P21" s="108">
        <f t="shared" si="3"/>
        <v>0</v>
      </c>
      <c r="Q21" s="108">
        <f t="shared" si="3"/>
        <v>0</v>
      </c>
      <c r="R21" s="108">
        <f t="shared" si="3"/>
        <v>0</v>
      </c>
      <c r="S21" s="108">
        <f t="shared" si="3"/>
        <v>0</v>
      </c>
      <c r="T21" s="108">
        <f t="shared" si="3"/>
        <v>0</v>
      </c>
      <c r="U21" s="108">
        <f t="shared" si="3"/>
        <v>0</v>
      </c>
      <c r="V21" s="108">
        <f t="shared" si="3"/>
        <v>0</v>
      </c>
      <c r="W21" s="108">
        <f t="shared" si="3"/>
        <v>0</v>
      </c>
      <c r="X21" s="108">
        <f t="shared" si="3"/>
        <v>0</v>
      </c>
      <c r="Y21" s="108">
        <f t="shared" si="3"/>
        <v>0</v>
      </c>
      <c r="Z21" s="108">
        <f t="shared" si="3"/>
        <v>0</v>
      </c>
      <c r="AA21" s="108">
        <f t="shared" si="3"/>
        <v>0</v>
      </c>
      <c r="AB21" s="108">
        <f t="shared" si="3"/>
        <v>0</v>
      </c>
      <c r="AC21" s="108">
        <f t="shared" si="3"/>
        <v>0</v>
      </c>
      <c r="AD21" s="108">
        <f t="shared" si="3"/>
        <v>0</v>
      </c>
      <c r="AE21" s="108">
        <f t="shared" si="3"/>
        <v>0</v>
      </c>
      <c r="AF21" s="108">
        <f t="shared" si="3"/>
        <v>0</v>
      </c>
      <c r="AG21" s="108">
        <f t="shared" si="3"/>
        <v>0</v>
      </c>
      <c r="AH21" s="108">
        <f t="shared" si="3"/>
        <v>0</v>
      </c>
      <c r="AI21" s="108">
        <f t="shared" si="3"/>
        <v>0</v>
      </c>
      <c r="AJ21" s="108">
        <f t="shared" si="3"/>
        <v>0</v>
      </c>
      <c r="AK21" s="108">
        <f t="shared" si="3"/>
        <v>0</v>
      </c>
      <c r="AL21" s="108">
        <f t="shared" si="3"/>
        <v>0</v>
      </c>
      <c r="AM21" s="108">
        <f t="shared" si="3"/>
        <v>0</v>
      </c>
      <c r="AN21" s="108">
        <f t="shared" si="3"/>
        <v>0</v>
      </c>
      <c r="AO21" s="108">
        <f t="shared" si="3"/>
        <v>0</v>
      </c>
      <c r="AP21" s="109">
        <f>SUM(C21:AO21)</f>
        <v>0</v>
      </c>
    </row>
    <row r="22" spans="2:42" s="24" customFormat="1" ht="24.2" customHeight="1">
      <c r="B22" s="90" t="s">
        <v>67</v>
      </c>
      <c r="C22" s="110">
        <f t="shared" si="2"/>
        <v>0</v>
      </c>
      <c r="D22" s="110">
        <f t="shared" ref="D22:AO22" si="4">(D9*D$16)*100</f>
        <v>0</v>
      </c>
      <c r="E22" s="110">
        <f t="shared" si="4"/>
        <v>0</v>
      </c>
      <c r="F22" s="110">
        <f t="shared" si="4"/>
        <v>0</v>
      </c>
      <c r="G22" s="110">
        <f t="shared" si="4"/>
        <v>0</v>
      </c>
      <c r="H22" s="110">
        <f t="shared" si="4"/>
        <v>0</v>
      </c>
      <c r="I22" s="110">
        <f t="shared" si="4"/>
        <v>0</v>
      </c>
      <c r="J22" s="110">
        <f t="shared" si="4"/>
        <v>0</v>
      </c>
      <c r="K22" s="110">
        <f t="shared" si="4"/>
        <v>0</v>
      </c>
      <c r="L22" s="110">
        <f t="shared" si="4"/>
        <v>0</v>
      </c>
      <c r="M22" s="110">
        <f t="shared" si="4"/>
        <v>0</v>
      </c>
      <c r="N22" s="110">
        <f t="shared" si="4"/>
        <v>0</v>
      </c>
      <c r="O22" s="110">
        <f t="shared" si="4"/>
        <v>0</v>
      </c>
      <c r="P22" s="110">
        <f t="shared" si="4"/>
        <v>0</v>
      </c>
      <c r="Q22" s="110">
        <f t="shared" si="4"/>
        <v>0</v>
      </c>
      <c r="R22" s="110">
        <f t="shared" si="4"/>
        <v>0</v>
      </c>
      <c r="S22" s="110">
        <f t="shared" si="4"/>
        <v>0</v>
      </c>
      <c r="T22" s="110">
        <f t="shared" si="4"/>
        <v>0</v>
      </c>
      <c r="U22" s="110">
        <f t="shared" si="4"/>
        <v>0</v>
      </c>
      <c r="V22" s="110">
        <f t="shared" si="4"/>
        <v>0</v>
      </c>
      <c r="W22" s="110">
        <f t="shared" si="4"/>
        <v>0</v>
      </c>
      <c r="X22" s="110">
        <f t="shared" si="4"/>
        <v>0</v>
      </c>
      <c r="Y22" s="110">
        <f t="shared" si="4"/>
        <v>0</v>
      </c>
      <c r="Z22" s="110">
        <f t="shared" si="4"/>
        <v>0</v>
      </c>
      <c r="AA22" s="110">
        <f t="shared" si="4"/>
        <v>0</v>
      </c>
      <c r="AB22" s="110">
        <f t="shared" si="4"/>
        <v>0</v>
      </c>
      <c r="AC22" s="110">
        <f t="shared" si="4"/>
        <v>0</v>
      </c>
      <c r="AD22" s="110">
        <f t="shared" si="4"/>
        <v>0</v>
      </c>
      <c r="AE22" s="110">
        <f t="shared" si="4"/>
        <v>0</v>
      </c>
      <c r="AF22" s="110">
        <f t="shared" si="4"/>
        <v>0</v>
      </c>
      <c r="AG22" s="110">
        <f t="shared" si="4"/>
        <v>0</v>
      </c>
      <c r="AH22" s="110">
        <f t="shared" si="4"/>
        <v>0</v>
      </c>
      <c r="AI22" s="110">
        <f t="shared" si="4"/>
        <v>0</v>
      </c>
      <c r="AJ22" s="110">
        <f t="shared" si="4"/>
        <v>0</v>
      </c>
      <c r="AK22" s="110">
        <f t="shared" si="4"/>
        <v>0</v>
      </c>
      <c r="AL22" s="110">
        <f t="shared" si="4"/>
        <v>0</v>
      </c>
      <c r="AM22" s="110">
        <f t="shared" si="4"/>
        <v>0</v>
      </c>
      <c r="AN22" s="110">
        <f t="shared" si="4"/>
        <v>0</v>
      </c>
      <c r="AO22" s="110">
        <f t="shared" si="4"/>
        <v>0</v>
      </c>
      <c r="AP22" s="109">
        <f>SUM(C22:AO22)</f>
        <v>0</v>
      </c>
    </row>
    <row r="23" spans="2:42" s="24" customFormat="1" ht="24.2" customHeight="1">
      <c r="B23" s="90" t="s">
        <v>68</v>
      </c>
      <c r="C23" s="110">
        <f t="shared" si="2"/>
        <v>0</v>
      </c>
      <c r="D23" s="110">
        <f t="shared" ref="D23:AO23" si="5">(D10*D$16)*100</f>
        <v>0</v>
      </c>
      <c r="E23" s="110">
        <f t="shared" si="5"/>
        <v>0</v>
      </c>
      <c r="F23" s="110">
        <f t="shared" si="5"/>
        <v>0</v>
      </c>
      <c r="G23" s="110">
        <f t="shared" si="5"/>
        <v>0</v>
      </c>
      <c r="H23" s="110">
        <f t="shared" si="5"/>
        <v>0</v>
      </c>
      <c r="I23" s="110">
        <f t="shared" si="5"/>
        <v>0</v>
      </c>
      <c r="J23" s="110">
        <f t="shared" si="5"/>
        <v>0</v>
      </c>
      <c r="K23" s="110">
        <f t="shared" si="5"/>
        <v>0</v>
      </c>
      <c r="L23" s="110">
        <f t="shared" si="5"/>
        <v>0</v>
      </c>
      <c r="M23" s="110">
        <f t="shared" si="5"/>
        <v>0</v>
      </c>
      <c r="N23" s="110">
        <f t="shared" si="5"/>
        <v>0</v>
      </c>
      <c r="O23" s="110">
        <f t="shared" si="5"/>
        <v>0</v>
      </c>
      <c r="P23" s="110">
        <f t="shared" si="5"/>
        <v>0</v>
      </c>
      <c r="Q23" s="110">
        <f t="shared" si="5"/>
        <v>0</v>
      </c>
      <c r="R23" s="110">
        <f t="shared" si="5"/>
        <v>0</v>
      </c>
      <c r="S23" s="110">
        <f t="shared" si="5"/>
        <v>0</v>
      </c>
      <c r="T23" s="110">
        <f t="shared" si="5"/>
        <v>0</v>
      </c>
      <c r="U23" s="110">
        <f t="shared" si="5"/>
        <v>0</v>
      </c>
      <c r="V23" s="110">
        <f t="shared" si="5"/>
        <v>0</v>
      </c>
      <c r="W23" s="110">
        <f t="shared" si="5"/>
        <v>0</v>
      </c>
      <c r="X23" s="110">
        <f t="shared" si="5"/>
        <v>0</v>
      </c>
      <c r="Y23" s="110">
        <f t="shared" si="5"/>
        <v>0</v>
      </c>
      <c r="Z23" s="110">
        <f t="shared" si="5"/>
        <v>0</v>
      </c>
      <c r="AA23" s="110">
        <f t="shared" si="5"/>
        <v>0</v>
      </c>
      <c r="AB23" s="110">
        <f t="shared" si="5"/>
        <v>0</v>
      </c>
      <c r="AC23" s="110">
        <f t="shared" si="5"/>
        <v>0</v>
      </c>
      <c r="AD23" s="110">
        <f t="shared" si="5"/>
        <v>0</v>
      </c>
      <c r="AE23" s="110">
        <f t="shared" si="5"/>
        <v>0</v>
      </c>
      <c r="AF23" s="110">
        <f t="shared" si="5"/>
        <v>0</v>
      </c>
      <c r="AG23" s="110">
        <f t="shared" si="5"/>
        <v>0</v>
      </c>
      <c r="AH23" s="110">
        <f t="shared" si="5"/>
        <v>0</v>
      </c>
      <c r="AI23" s="110">
        <f t="shared" si="5"/>
        <v>0</v>
      </c>
      <c r="AJ23" s="110">
        <f t="shared" si="5"/>
        <v>0</v>
      </c>
      <c r="AK23" s="110">
        <f t="shared" si="5"/>
        <v>0</v>
      </c>
      <c r="AL23" s="110">
        <f t="shared" si="5"/>
        <v>0</v>
      </c>
      <c r="AM23" s="110">
        <f t="shared" si="5"/>
        <v>0</v>
      </c>
      <c r="AN23" s="110">
        <f t="shared" si="5"/>
        <v>0</v>
      </c>
      <c r="AO23" s="110">
        <f t="shared" si="5"/>
        <v>0</v>
      </c>
      <c r="AP23" s="109">
        <f>SUM(C23:AO23)</f>
        <v>0</v>
      </c>
    </row>
    <row r="24" spans="2:42" s="24" customFormat="1" ht="24.2" customHeight="1" thickBot="1">
      <c r="B24" s="95" t="s">
        <v>62</v>
      </c>
      <c r="C24" s="111">
        <f t="shared" si="2"/>
        <v>0</v>
      </c>
      <c r="D24" s="111">
        <f t="shared" si="2"/>
        <v>0</v>
      </c>
      <c r="E24" s="111">
        <f t="shared" si="2"/>
        <v>0</v>
      </c>
      <c r="F24" s="111">
        <f t="shared" si="2"/>
        <v>0</v>
      </c>
      <c r="G24" s="111">
        <f t="shared" si="2"/>
        <v>0</v>
      </c>
      <c r="H24" s="111">
        <f t="shared" si="2"/>
        <v>0</v>
      </c>
      <c r="I24" s="111">
        <f t="shared" si="2"/>
        <v>0</v>
      </c>
      <c r="J24" s="111">
        <f t="shared" si="2"/>
        <v>0</v>
      </c>
      <c r="K24" s="111">
        <f t="shared" si="2"/>
        <v>0</v>
      </c>
      <c r="L24" s="111">
        <f t="shared" si="2"/>
        <v>0</v>
      </c>
      <c r="M24" s="111">
        <f t="shared" si="2"/>
        <v>0</v>
      </c>
      <c r="N24" s="111">
        <f t="shared" si="2"/>
        <v>0</v>
      </c>
      <c r="O24" s="111">
        <f t="shared" si="2"/>
        <v>0</v>
      </c>
      <c r="P24" s="111">
        <f t="shared" si="2"/>
        <v>0</v>
      </c>
      <c r="Q24" s="111">
        <f t="shared" si="2"/>
        <v>0</v>
      </c>
      <c r="R24" s="111">
        <f t="shared" si="2"/>
        <v>0</v>
      </c>
      <c r="S24" s="111">
        <f t="shared" si="2"/>
        <v>0</v>
      </c>
      <c r="T24" s="111">
        <f t="shared" si="2"/>
        <v>0</v>
      </c>
      <c r="U24" s="111">
        <f t="shared" si="2"/>
        <v>0</v>
      </c>
      <c r="V24" s="111">
        <f t="shared" si="2"/>
        <v>0</v>
      </c>
      <c r="W24" s="111">
        <f t="shared" si="2"/>
        <v>0</v>
      </c>
      <c r="X24" s="111">
        <f t="shared" si="2"/>
        <v>0</v>
      </c>
      <c r="Y24" s="111">
        <f t="shared" si="2"/>
        <v>0</v>
      </c>
      <c r="Z24" s="111">
        <f t="shared" si="2"/>
        <v>0</v>
      </c>
      <c r="AA24" s="111">
        <f t="shared" si="2"/>
        <v>0</v>
      </c>
      <c r="AB24" s="111">
        <f t="shared" si="2"/>
        <v>0</v>
      </c>
      <c r="AC24" s="111">
        <f t="shared" si="2"/>
        <v>0</v>
      </c>
      <c r="AD24" s="111">
        <f t="shared" si="2"/>
        <v>0</v>
      </c>
      <c r="AE24" s="111">
        <f t="shared" si="2"/>
        <v>0</v>
      </c>
      <c r="AF24" s="111">
        <f t="shared" si="2"/>
        <v>0</v>
      </c>
      <c r="AG24" s="111">
        <f t="shared" si="2"/>
        <v>0</v>
      </c>
      <c r="AH24" s="111">
        <f t="shared" si="2"/>
        <v>0</v>
      </c>
      <c r="AI24" s="111">
        <f t="shared" si="2"/>
        <v>0</v>
      </c>
      <c r="AJ24" s="111">
        <f t="shared" si="2"/>
        <v>0</v>
      </c>
      <c r="AK24" s="111">
        <f t="shared" si="2"/>
        <v>0</v>
      </c>
      <c r="AL24" s="111">
        <f t="shared" si="2"/>
        <v>0</v>
      </c>
      <c r="AM24" s="111">
        <f t="shared" si="2"/>
        <v>0</v>
      </c>
      <c r="AN24" s="111">
        <f t="shared" si="2"/>
        <v>0</v>
      </c>
      <c r="AO24" s="111">
        <f t="shared" si="2"/>
        <v>0</v>
      </c>
      <c r="AP24" s="112">
        <f t="shared" ref="AP24" si="6">(AP11*AP$16)*100</f>
        <v>0</v>
      </c>
    </row>
    <row r="25" spans="2:42" s="26" customFormat="1" ht="13.5">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row>
    <row r="26" spans="2:42" s="26" customFormat="1" ht="13.5">
      <c r="B26" s="26" t="s">
        <v>71</v>
      </c>
      <c r="C26" s="80"/>
      <c r="D26" s="80"/>
      <c r="E26" s="80"/>
      <c r="F26" s="80"/>
      <c r="G26" s="80"/>
      <c r="H26" s="80"/>
      <c r="I26" s="80"/>
      <c r="J26" s="80"/>
      <c r="K26" s="80"/>
      <c r="L26" s="80"/>
      <c r="M26" s="80"/>
      <c r="N26" s="80"/>
      <c r="O26" s="80"/>
      <c r="P26" s="80"/>
      <c r="Q26" s="80"/>
      <c r="R26" s="80"/>
      <c r="S26" s="80"/>
      <c r="T26" s="80"/>
      <c r="U26" s="80"/>
      <c r="V26" s="80"/>
      <c r="W26" s="80"/>
      <c r="X26" s="80"/>
      <c r="Y26" s="80"/>
      <c r="Z26" s="80"/>
      <c r="AA26" s="80"/>
      <c r="AB26" s="80"/>
      <c r="AC26" s="80"/>
      <c r="AD26" s="80"/>
      <c r="AE26" s="80"/>
      <c r="AF26" s="80"/>
      <c r="AG26" s="80"/>
      <c r="AH26" s="80"/>
      <c r="AI26" s="80"/>
      <c r="AJ26" s="80"/>
      <c r="AK26" s="80"/>
      <c r="AL26" s="80"/>
      <c r="AM26" s="80"/>
    </row>
    <row r="27" spans="2:42" s="26" customFormat="1" ht="13.5">
      <c r="C27" s="80"/>
      <c r="D27" s="80"/>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row>
    <row r="28" spans="2:42" s="26" customFormat="1" ht="13.5">
      <c r="C28" s="80"/>
      <c r="D28" s="80"/>
      <c r="E28" s="80"/>
      <c r="F28" s="80"/>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row>
    <row r="29" spans="2:42">
      <c r="C29" s="81"/>
      <c r="D29" s="81"/>
      <c r="E29" s="81"/>
      <c r="F29" s="81"/>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row>
    <row r="30" spans="2:42">
      <c r="C30" s="81"/>
      <c r="D30" s="81"/>
      <c r="E30" s="81"/>
      <c r="F30" s="81"/>
      <c r="G30" s="81"/>
      <c r="H30" s="81"/>
      <c r="I30" s="81"/>
      <c r="J30" s="81"/>
      <c r="K30" s="81"/>
      <c r="L30" s="81"/>
      <c r="M30" s="81"/>
      <c r="N30" s="81"/>
      <c r="O30" s="81"/>
      <c r="P30" s="81"/>
      <c r="Q30" s="81"/>
      <c r="R30" s="81"/>
      <c r="S30" s="81"/>
      <c r="T30" s="81"/>
      <c r="U30" s="81"/>
      <c r="V30" s="81"/>
      <c r="W30" s="81"/>
      <c r="X30" s="81"/>
      <c r="Y30" s="81"/>
      <c r="Z30" s="81"/>
      <c r="AA30" s="81"/>
      <c r="AB30" s="81"/>
      <c r="AC30" s="81"/>
      <c r="AD30" s="81"/>
      <c r="AE30" s="81"/>
      <c r="AF30" s="81"/>
      <c r="AG30" s="81"/>
      <c r="AH30" s="81"/>
      <c r="AI30" s="81"/>
      <c r="AJ30" s="81"/>
      <c r="AK30" s="81"/>
      <c r="AL30" s="81"/>
      <c r="AM30" s="81"/>
    </row>
    <row r="31" spans="2:42">
      <c r="C31" s="81"/>
      <c r="D31" s="81"/>
      <c r="E31" s="81"/>
      <c r="F31" s="81"/>
      <c r="G31" s="81"/>
      <c r="H31" s="81"/>
      <c r="I31" s="81"/>
      <c r="J31" s="81"/>
      <c r="K31" s="81"/>
      <c r="L31" s="81"/>
      <c r="M31" s="81"/>
      <c r="N31" s="81"/>
      <c r="O31" s="81"/>
      <c r="P31" s="81"/>
      <c r="Q31" s="81"/>
      <c r="R31" s="81"/>
      <c r="S31" s="81"/>
      <c r="T31" s="81"/>
      <c r="U31" s="81"/>
      <c r="V31" s="81"/>
      <c r="W31" s="81"/>
      <c r="X31" s="81"/>
      <c r="Y31" s="81"/>
      <c r="Z31" s="81"/>
      <c r="AA31" s="81"/>
      <c r="AB31" s="81"/>
      <c r="AC31" s="81"/>
      <c r="AD31" s="81"/>
      <c r="AE31" s="81"/>
      <c r="AF31" s="81"/>
      <c r="AG31" s="81"/>
      <c r="AH31" s="81"/>
      <c r="AI31" s="81"/>
      <c r="AJ31" s="81"/>
      <c r="AK31" s="81"/>
      <c r="AL31" s="81"/>
      <c r="AM31" s="81"/>
    </row>
    <row r="32" spans="2:42">
      <c r="C32" s="81"/>
      <c r="D32" s="81"/>
      <c r="E32" s="81"/>
      <c r="F32" s="81"/>
      <c r="G32" s="81"/>
      <c r="H32" s="81"/>
      <c r="I32" s="81"/>
      <c r="J32" s="81"/>
      <c r="K32" s="81"/>
      <c r="L32" s="81"/>
      <c r="M32" s="81"/>
      <c r="N32" s="81"/>
      <c r="O32" s="81"/>
      <c r="P32" s="81"/>
      <c r="Q32" s="81"/>
      <c r="R32" s="81"/>
      <c r="S32" s="81"/>
      <c r="T32" s="81"/>
      <c r="U32" s="81"/>
      <c r="V32" s="81"/>
      <c r="W32" s="81"/>
      <c r="X32" s="81"/>
      <c r="Y32" s="81"/>
      <c r="Z32" s="81"/>
      <c r="AA32" s="81"/>
      <c r="AB32" s="81"/>
      <c r="AC32" s="81"/>
      <c r="AD32" s="81"/>
      <c r="AE32" s="81"/>
      <c r="AF32" s="81"/>
      <c r="AG32" s="81"/>
      <c r="AH32" s="81"/>
      <c r="AI32" s="81"/>
      <c r="AJ32" s="81"/>
      <c r="AK32" s="81"/>
      <c r="AL32" s="81"/>
      <c r="AM32" s="81"/>
    </row>
    <row r="33" spans="3:39">
      <c r="C33" s="81"/>
      <c r="D33" s="81"/>
      <c r="E33" s="81"/>
      <c r="F33" s="81"/>
      <c r="G33" s="81"/>
      <c r="H33" s="81"/>
      <c r="I33" s="81"/>
      <c r="J33" s="81"/>
      <c r="K33" s="81"/>
      <c r="L33" s="81"/>
      <c r="M33" s="81"/>
      <c r="N33" s="81"/>
      <c r="O33" s="81"/>
      <c r="P33" s="81"/>
      <c r="Q33" s="81"/>
      <c r="R33" s="81"/>
      <c r="S33" s="81"/>
      <c r="T33" s="81"/>
      <c r="U33" s="81"/>
      <c r="V33" s="81"/>
      <c r="W33" s="81"/>
      <c r="X33" s="81"/>
      <c r="Y33" s="81"/>
      <c r="Z33" s="81"/>
      <c r="AA33" s="81"/>
      <c r="AB33" s="81"/>
      <c r="AC33" s="81"/>
      <c r="AD33" s="81"/>
      <c r="AE33" s="81"/>
      <c r="AF33" s="81"/>
      <c r="AG33" s="81"/>
      <c r="AH33" s="81"/>
      <c r="AI33" s="81"/>
      <c r="AJ33" s="81"/>
      <c r="AK33" s="81"/>
      <c r="AL33" s="81"/>
      <c r="AM33" s="81"/>
    </row>
    <row r="34" spans="3:39">
      <c r="C34" s="81"/>
      <c r="D34" s="81"/>
      <c r="E34" s="81"/>
      <c r="F34" s="81"/>
      <c r="G34" s="81"/>
      <c r="H34" s="81"/>
      <c r="I34" s="81"/>
      <c r="J34" s="81"/>
      <c r="K34" s="81"/>
      <c r="L34" s="81"/>
      <c r="M34" s="81"/>
      <c r="N34" s="81"/>
      <c r="O34" s="81"/>
      <c r="P34" s="81"/>
      <c r="Q34" s="81"/>
      <c r="R34" s="81"/>
      <c r="S34" s="81"/>
      <c r="T34" s="81"/>
      <c r="U34" s="81"/>
      <c r="V34" s="81"/>
      <c r="W34" s="81"/>
      <c r="X34" s="81"/>
      <c r="Y34" s="81"/>
      <c r="Z34" s="81"/>
      <c r="AA34" s="81"/>
      <c r="AB34" s="81"/>
      <c r="AC34" s="81"/>
      <c r="AD34" s="81"/>
      <c r="AE34" s="81"/>
      <c r="AF34" s="81"/>
      <c r="AG34" s="81"/>
      <c r="AH34" s="81"/>
      <c r="AI34" s="81"/>
      <c r="AJ34" s="81"/>
      <c r="AK34" s="81"/>
      <c r="AL34" s="81"/>
      <c r="AM34" s="81"/>
    </row>
    <row r="35" spans="3:39">
      <c r="C35" s="81"/>
      <c r="D35" s="81"/>
      <c r="E35" s="81"/>
      <c r="F35" s="81"/>
      <c r="G35" s="81"/>
      <c r="H35" s="81"/>
      <c r="I35" s="81"/>
      <c r="J35" s="81"/>
      <c r="K35" s="81"/>
      <c r="L35" s="81"/>
      <c r="M35" s="81"/>
      <c r="N35" s="81"/>
      <c r="O35" s="81"/>
      <c r="P35" s="81"/>
      <c r="Q35" s="81"/>
      <c r="R35" s="81"/>
      <c r="S35" s="81"/>
      <c r="T35" s="81"/>
      <c r="U35" s="81"/>
      <c r="V35" s="81"/>
      <c r="W35" s="81"/>
      <c r="X35" s="81"/>
      <c r="Y35" s="81"/>
      <c r="Z35" s="81"/>
      <c r="AA35" s="81"/>
      <c r="AB35" s="81"/>
      <c r="AC35" s="81"/>
      <c r="AD35" s="81"/>
      <c r="AE35" s="81"/>
      <c r="AF35" s="81"/>
      <c r="AG35" s="81"/>
      <c r="AH35" s="81"/>
      <c r="AI35" s="81"/>
      <c r="AJ35" s="81"/>
      <c r="AK35" s="81"/>
      <c r="AL35" s="81"/>
      <c r="AM35" s="81"/>
    </row>
    <row r="36" spans="3:39">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c r="AH36" s="81"/>
      <c r="AI36" s="81"/>
      <c r="AJ36" s="81"/>
      <c r="AK36" s="81"/>
      <c r="AL36" s="81"/>
      <c r="AM36" s="81"/>
    </row>
    <row r="37" spans="3:39">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c r="AH37" s="81"/>
      <c r="AI37" s="81"/>
      <c r="AJ37" s="81"/>
      <c r="AK37" s="81"/>
      <c r="AL37" s="81"/>
      <c r="AM37" s="81"/>
    </row>
    <row r="38" spans="3:39">
      <c r="C38" s="81"/>
      <c r="D38" s="81"/>
      <c r="E38" s="81"/>
      <c r="F38" s="81"/>
      <c r="G38" s="81"/>
      <c r="H38" s="81"/>
      <c r="I38" s="81"/>
      <c r="J38" s="81"/>
      <c r="K38" s="81"/>
      <c r="L38" s="81"/>
      <c r="M38" s="81"/>
      <c r="N38" s="81"/>
      <c r="O38" s="81"/>
      <c r="P38" s="81"/>
      <c r="Q38" s="81"/>
      <c r="R38" s="81"/>
      <c r="S38" s="81"/>
      <c r="T38" s="81"/>
      <c r="U38" s="81"/>
      <c r="V38" s="81"/>
      <c r="W38" s="81"/>
      <c r="X38" s="81"/>
      <c r="Y38" s="81"/>
      <c r="Z38" s="81"/>
      <c r="AA38" s="81"/>
      <c r="AB38" s="81"/>
      <c r="AC38" s="81"/>
      <c r="AD38" s="81"/>
      <c r="AE38" s="81"/>
      <c r="AF38" s="81"/>
      <c r="AG38" s="81"/>
      <c r="AH38" s="81"/>
      <c r="AI38" s="81"/>
      <c r="AJ38" s="81"/>
      <c r="AK38" s="81"/>
      <c r="AL38" s="81"/>
      <c r="AM38" s="81"/>
    </row>
    <row r="39" spans="3:39">
      <c r="C39" s="81"/>
      <c r="D39" s="81"/>
      <c r="E39" s="81"/>
      <c r="F39" s="81"/>
      <c r="G39" s="81"/>
      <c r="H39" s="81"/>
      <c r="I39" s="81"/>
      <c r="J39" s="81"/>
      <c r="K39" s="81"/>
      <c r="L39" s="81"/>
      <c r="M39" s="81"/>
      <c r="N39" s="81"/>
      <c r="O39" s="81"/>
      <c r="P39" s="81"/>
      <c r="Q39" s="81"/>
      <c r="R39" s="81"/>
      <c r="S39" s="81"/>
      <c r="T39" s="81"/>
      <c r="U39" s="81"/>
      <c r="V39" s="81"/>
      <c r="W39" s="81"/>
      <c r="X39" s="81"/>
      <c r="Y39" s="81"/>
      <c r="Z39" s="81"/>
      <c r="AA39" s="81"/>
      <c r="AB39" s="81"/>
      <c r="AC39" s="81"/>
      <c r="AD39" s="81"/>
      <c r="AE39" s="81"/>
      <c r="AF39" s="81"/>
      <c r="AG39" s="81"/>
      <c r="AH39" s="81"/>
      <c r="AI39" s="81"/>
      <c r="AJ39" s="81"/>
      <c r="AK39" s="81"/>
      <c r="AL39" s="81"/>
      <c r="AM39" s="81"/>
    </row>
    <row r="40" spans="3:39">
      <c r="C40" s="81"/>
      <c r="D40" s="81"/>
      <c r="E40" s="81"/>
      <c r="F40" s="81"/>
      <c r="G40" s="81"/>
      <c r="H40" s="81"/>
      <c r="I40" s="81"/>
      <c r="J40" s="81"/>
      <c r="K40" s="81"/>
      <c r="L40" s="81"/>
      <c r="M40" s="81"/>
      <c r="N40" s="81"/>
      <c r="O40" s="81"/>
      <c r="P40" s="81"/>
      <c r="Q40" s="81"/>
      <c r="R40" s="81"/>
      <c r="S40" s="81"/>
      <c r="T40" s="81"/>
      <c r="U40" s="81"/>
      <c r="V40" s="81"/>
      <c r="W40" s="81"/>
      <c r="X40" s="81"/>
      <c r="Y40" s="81"/>
      <c r="Z40" s="81"/>
      <c r="AA40" s="81"/>
      <c r="AB40" s="81"/>
      <c r="AC40" s="81"/>
      <c r="AD40" s="81"/>
      <c r="AE40" s="81"/>
      <c r="AF40" s="81"/>
      <c r="AG40" s="81"/>
      <c r="AH40" s="81"/>
      <c r="AI40" s="81"/>
      <c r="AJ40" s="81"/>
      <c r="AK40" s="81"/>
      <c r="AL40" s="81"/>
      <c r="AM40" s="81"/>
    </row>
    <row r="41" spans="3:39">
      <c r="C41" s="81"/>
      <c r="D41" s="81"/>
      <c r="E41" s="81"/>
      <c r="F41" s="81"/>
      <c r="G41" s="81"/>
      <c r="H41" s="81"/>
      <c r="I41" s="81"/>
      <c r="J41" s="81"/>
      <c r="K41" s="81"/>
      <c r="L41" s="81"/>
      <c r="M41" s="81"/>
      <c r="N41" s="81"/>
      <c r="O41" s="81"/>
      <c r="P41" s="81"/>
      <c r="Q41" s="81"/>
      <c r="R41" s="81"/>
      <c r="S41" s="81"/>
      <c r="T41" s="81"/>
      <c r="U41" s="81"/>
      <c r="V41" s="81"/>
      <c r="W41" s="81"/>
      <c r="X41" s="81"/>
      <c r="Y41" s="81"/>
      <c r="Z41" s="81"/>
      <c r="AA41" s="81"/>
      <c r="AB41" s="81"/>
      <c r="AC41" s="81"/>
      <c r="AD41" s="81"/>
      <c r="AE41" s="81"/>
      <c r="AF41" s="81"/>
      <c r="AG41" s="81"/>
      <c r="AH41" s="81"/>
      <c r="AI41" s="81"/>
      <c r="AJ41" s="81"/>
      <c r="AK41" s="81"/>
      <c r="AL41" s="81"/>
      <c r="AM41" s="81"/>
    </row>
    <row r="42" spans="3:39" ht="36" customHeight="1">
      <c r="C42" s="81"/>
      <c r="D42" s="81"/>
      <c r="E42" s="81"/>
      <c r="F42" s="81"/>
      <c r="G42" s="82"/>
      <c r="H42" s="82"/>
      <c r="I42" s="82"/>
      <c r="J42" s="82"/>
      <c r="K42" s="81"/>
      <c r="L42" s="81"/>
      <c r="M42" s="81"/>
      <c r="N42" s="81"/>
      <c r="O42" s="81"/>
      <c r="P42" s="81"/>
      <c r="Q42" s="81"/>
      <c r="R42" s="81"/>
      <c r="S42" s="81"/>
      <c r="T42" s="81"/>
      <c r="U42" s="81"/>
      <c r="V42" s="81"/>
      <c r="W42" s="81"/>
      <c r="X42" s="81"/>
      <c r="Y42" s="81"/>
      <c r="Z42" s="81"/>
      <c r="AA42" s="81"/>
      <c r="AB42" s="81"/>
      <c r="AC42" s="81"/>
      <c r="AD42" s="81"/>
      <c r="AE42" s="81"/>
      <c r="AF42" s="81"/>
      <c r="AG42" s="81"/>
      <c r="AH42" s="81"/>
      <c r="AI42" s="81"/>
      <c r="AJ42" s="81"/>
      <c r="AK42" s="81"/>
      <c r="AL42" s="81"/>
      <c r="AM42" s="81"/>
    </row>
    <row r="43" spans="3:39">
      <c r="C43" s="81"/>
      <c r="D43" s="81"/>
      <c r="E43" s="81"/>
      <c r="F43" s="81"/>
      <c r="G43" s="81"/>
      <c r="H43" s="81"/>
      <c r="I43" s="81"/>
      <c r="J43" s="81"/>
      <c r="K43" s="81"/>
      <c r="L43" s="81"/>
      <c r="M43" s="81"/>
      <c r="N43" s="81"/>
      <c r="O43" s="81"/>
      <c r="P43" s="81"/>
      <c r="Q43" s="81"/>
      <c r="R43" s="81"/>
      <c r="S43" s="81"/>
      <c r="T43" s="81"/>
      <c r="U43" s="81"/>
      <c r="V43" s="81"/>
      <c r="W43" s="81"/>
      <c r="X43" s="81"/>
      <c r="Y43" s="81"/>
      <c r="Z43" s="81"/>
      <c r="AA43" s="81"/>
      <c r="AB43" s="81"/>
      <c r="AC43" s="81"/>
      <c r="AD43" s="81"/>
      <c r="AE43" s="81"/>
      <c r="AF43" s="81"/>
      <c r="AG43" s="81"/>
      <c r="AH43" s="81"/>
      <c r="AI43" s="81"/>
      <c r="AJ43" s="81"/>
      <c r="AK43" s="81"/>
      <c r="AL43" s="81"/>
      <c r="AM43" s="81"/>
    </row>
    <row r="44" spans="3:39">
      <c r="C44" s="81"/>
      <c r="D44" s="81"/>
      <c r="E44" s="81"/>
      <c r="F44" s="81"/>
      <c r="G44" s="81"/>
      <c r="H44" s="81"/>
      <c r="I44" s="81"/>
      <c r="J44" s="81"/>
      <c r="K44" s="81"/>
      <c r="L44" s="81"/>
      <c r="M44" s="81"/>
      <c r="N44" s="81"/>
      <c r="O44" s="81"/>
      <c r="P44" s="81"/>
      <c r="Q44" s="81"/>
      <c r="R44" s="81"/>
      <c r="S44" s="81"/>
      <c r="T44" s="81"/>
      <c r="U44" s="81"/>
      <c r="V44" s="81"/>
      <c r="W44" s="81"/>
      <c r="X44" s="81"/>
      <c r="Y44" s="81"/>
      <c r="Z44" s="81"/>
      <c r="AA44" s="81"/>
      <c r="AB44" s="81"/>
      <c r="AC44" s="81"/>
      <c r="AD44" s="81"/>
      <c r="AE44" s="81"/>
      <c r="AF44" s="81"/>
      <c r="AG44" s="81"/>
      <c r="AH44" s="81"/>
      <c r="AI44" s="81"/>
      <c r="AJ44" s="81"/>
      <c r="AK44" s="81"/>
      <c r="AL44" s="81"/>
      <c r="AM44" s="81"/>
    </row>
    <row r="45" spans="3:39">
      <c r="C45" s="81"/>
      <c r="D45" s="81"/>
      <c r="E45" s="81"/>
      <c r="F45" s="81"/>
      <c r="G45" s="81"/>
      <c r="H45" s="81"/>
      <c r="I45" s="81"/>
      <c r="J45" s="81"/>
      <c r="K45" s="81"/>
      <c r="L45" s="81"/>
      <c r="M45" s="81"/>
      <c r="N45" s="81"/>
      <c r="O45" s="81"/>
      <c r="P45" s="81"/>
      <c r="Q45" s="81"/>
      <c r="R45" s="81"/>
      <c r="S45" s="81"/>
      <c r="T45" s="81"/>
      <c r="U45" s="81"/>
      <c r="V45" s="81"/>
      <c r="W45" s="81"/>
      <c r="X45" s="81"/>
      <c r="Y45" s="81"/>
      <c r="Z45" s="81"/>
      <c r="AA45" s="81"/>
      <c r="AB45" s="81"/>
      <c r="AC45" s="81"/>
      <c r="AD45" s="81"/>
      <c r="AE45" s="81"/>
      <c r="AF45" s="81"/>
      <c r="AG45" s="81"/>
      <c r="AH45" s="81"/>
      <c r="AI45" s="81"/>
      <c r="AJ45" s="81"/>
      <c r="AK45" s="81"/>
      <c r="AL45" s="81"/>
      <c r="AM45" s="81"/>
    </row>
    <row r="46" spans="3:39">
      <c r="C46" s="81"/>
      <c r="D46" s="81"/>
      <c r="E46" s="81"/>
      <c r="F46" s="81"/>
      <c r="G46" s="81"/>
      <c r="H46" s="81"/>
      <c r="I46" s="81"/>
      <c r="J46" s="81"/>
      <c r="K46" s="81"/>
      <c r="L46" s="81"/>
      <c r="M46" s="81"/>
      <c r="N46" s="81"/>
      <c r="O46" s="81"/>
      <c r="P46" s="81"/>
      <c r="Q46" s="81"/>
      <c r="R46" s="81"/>
      <c r="S46" s="81"/>
      <c r="T46" s="81"/>
      <c r="U46" s="81"/>
      <c r="V46" s="81"/>
      <c r="W46" s="81"/>
      <c r="X46" s="81"/>
      <c r="Y46" s="81"/>
      <c r="Z46" s="81"/>
      <c r="AA46" s="81"/>
      <c r="AB46" s="81"/>
      <c r="AC46" s="81"/>
      <c r="AD46" s="81"/>
      <c r="AE46" s="81"/>
      <c r="AF46" s="81"/>
      <c r="AG46" s="81"/>
      <c r="AH46" s="81"/>
      <c r="AI46" s="81"/>
      <c r="AJ46" s="81"/>
      <c r="AK46" s="81"/>
      <c r="AL46" s="81"/>
      <c r="AM46" s="81"/>
    </row>
    <row r="47" spans="3:39">
      <c r="C47" s="81"/>
      <c r="D47" s="81"/>
      <c r="E47" s="81"/>
      <c r="F47" s="81"/>
      <c r="G47" s="81"/>
      <c r="H47" s="81"/>
      <c r="I47" s="81"/>
      <c r="J47" s="81"/>
      <c r="K47" s="81"/>
      <c r="L47" s="81"/>
      <c r="M47" s="81"/>
      <c r="N47" s="81"/>
      <c r="O47" s="81"/>
      <c r="P47" s="81"/>
      <c r="Q47" s="81"/>
      <c r="R47" s="81"/>
      <c r="S47" s="81"/>
      <c r="T47" s="81"/>
      <c r="U47" s="81"/>
      <c r="V47" s="81"/>
      <c r="W47" s="81"/>
      <c r="X47" s="81"/>
      <c r="Y47" s="81"/>
      <c r="Z47" s="81"/>
      <c r="AA47" s="81"/>
      <c r="AB47" s="81"/>
      <c r="AC47" s="81"/>
      <c r="AD47" s="81"/>
      <c r="AE47" s="81"/>
      <c r="AF47" s="81"/>
      <c r="AG47" s="81"/>
      <c r="AH47" s="81"/>
      <c r="AI47" s="81"/>
      <c r="AJ47" s="81"/>
      <c r="AK47" s="81"/>
      <c r="AL47" s="81"/>
      <c r="AM47" s="81"/>
    </row>
    <row r="48" spans="3:39">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row>
    <row r="49" spans="3:39">
      <c r="C49" s="81"/>
      <c r="D49" s="81"/>
      <c r="E49" s="81"/>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81"/>
      <c r="AF49" s="81"/>
      <c r="AG49" s="81"/>
      <c r="AH49" s="81"/>
      <c r="AI49" s="81"/>
      <c r="AJ49" s="81"/>
      <c r="AK49" s="81"/>
      <c r="AL49" s="81"/>
      <c r="AM49" s="81"/>
    </row>
    <row r="50" spans="3:39">
      <c r="C50" s="81"/>
      <c r="D50" s="81"/>
      <c r="E50" s="81"/>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81"/>
      <c r="AF50" s="81"/>
      <c r="AG50" s="81"/>
      <c r="AH50" s="81"/>
      <c r="AI50" s="81"/>
      <c r="AJ50" s="81"/>
      <c r="AK50" s="81"/>
      <c r="AL50" s="81"/>
      <c r="AM50" s="81"/>
    </row>
    <row r="51" spans="3:39">
      <c r="C51" s="81"/>
      <c r="D51" s="81"/>
      <c r="E51" s="81"/>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81"/>
      <c r="AF51" s="81"/>
      <c r="AG51" s="81"/>
      <c r="AH51" s="81"/>
      <c r="AI51" s="81"/>
      <c r="AJ51" s="81"/>
      <c r="AK51" s="81"/>
      <c r="AL51" s="81"/>
      <c r="AM51" s="81"/>
    </row>
    <row r="52" spans="3:39">
      <c r="C52" s="81"/>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1"/>
      <c r="AJ52" s="81"/>
      <c r="AK52" s="81"/>
      <c r="AL52" s="81"/>
      <c r="AM52" s="81"/>
    </row>
    <row r="53" spans="3:39">
      <c r="C53" s="81"/>
      <c r="D53" s="81"/>
      <c r="E53" s="81"/>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81"/>
      <c r="AF53" s="81"/>
      <c r="AG53" s="81"/>
      <c r="AH53" s="81"/>
      <c r="AI53" s="81"/>
      <c r="AJ53" s="81"/>
      <c r="AK53" s="81"/>
      <c r="AL53" s="81"/>
      <c r="AM53" s="81"/>
    </row>
  </sheetData>
  <mergeCells count="1">
    <mergeCell ref="H2:K2"/>
  </mergeCells>
  <phoneticPr fontId="8"/>
  <pageMargins left="0.39370078740157483" right="0.19685039370078741" top="1.6535433070866143" bottom="0.98425196850393704" header="0.51181102362204722" footer="0.51181102362204722"/>
  <pageSetup paperSize="9" scale="3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F140"/>
  <sheetViews>
    <sheetView showGridLines="0" zoomScaleNormal="90" workbookViewId="0"/>
  </sheetViews>
  <sheetFormatPr defaultRowHeight="12"/>
  <cols>
    <col min="1" max="1" width="3.125" style="113" customWidth="1"/>
    <col min="2" max="2" width="3.5" style="113" bestFit="1" customWidth="1"/>
    <col min="3" max="3" width="32.5" style="113" customWidth="1"/>
    <col min="4" max="4" width="10.5" style="113" bestFit="1" customWidth="1"/>
    <col min="5" max="5" width="5.875" style="113" customWidth="1"/>
    <col min="6" max="6" width="78.125" style="113" bestFit="1" customWidth="1"/>
    <col min="7" max="256" width="9" style="113"/>
    <col min="257" max="257" width="3.125" style="113" customWidth="1"/>
    <col min="258" max="258" width="3.5" style="113" bestFit="1" customWidth="1"/>
    <col min="259" max="259" width="32.5" style="113" customWidth="1"/>
    <col min="260" max="260" width="10.5" style="113" bestFit="1" customWidth="1"/>
    <col min="261" max="261" width="5.875" style="113" customWidth="1"/>
    <col min="262" max="262" width="78.125" style="113" bestFit="1" customWidth="1"/>
    <col min="263" max="512" width="9" style="113"/>
    <col min="513" max="513" width="3.125" style="113" customWidth="1"/>
    <col min="514" max="514" width="3.5" style="113" bestFit="1" customWidth="1"/>
    <col min="515" max="515" width="32.5" style="113" customWidth="1"/>
    <col min="516" max="516" width="10.5" style="113" bestFit="1" customWidth="1"/>
    <col min="517" max="517" width="5.875" style="113" customWidth="1"/>
    <col min="518" max="518" width="78.125" style="113" bestFit="1" customWidth="1"/>
    <col min="519" max="768" width="9" style="113"/>
    <col min="769" max="769" width="3.125" style="113" customWidth="1"/>
    <col min="770" max="770" width="3.5" style="113" bestFit="1" customWidth="1"/>
    <col min="771" max="771" width="32.5" style="113" customWidth="1"/>
    <col min="772" max="772" width="10.5" style="113" bestFit="1" customWidth="1"/>
    <col min="773" max="773" width="5.875" style="113" customWidth="1"/>
    <col min="774" max="774" width="78.125" style="113" bestFit="1" customWidth="1"/>
    <col min="775" max="1024" width="9" style="113"/>
    <col min="1025" max="1025" width="3.125" style="113" customWidth="1"/>
    <col min="1026" max="1026" width="3.5" style="113" bestFit="1" customWidth="1"/>
    <col min="1027" max="1027" width="32.5" style="113" customWidth="1"/>
    <col min="1028" max="1028" width="10.5" style="113" bestFit="1" customWidth="1"/>
    <col min="1029" max="1029" width="5.875" style="113" customWidth="1"/>
    <col min="1030" max="1030" width="78.125" style="113" bestFit="1" customWidth="1"/>
    <col min="1031" max="1280" width="9" style="113"/>
    <col min="1281" max="1281" width="3.125" style="113" customWidth="1"/>
    <col min="1282" max="1282" width="3.5" style="113" bestFit="1" customWidth="1"/>
    <col min="1283" max="1283" width="32.5" style="113" customWidth="1"/>
    <col min="1284" max="1284" width="10.5" style="113" bestFit="1" customWidth="1"/>
    <col min="1285" max="1285" width="5.875" style="113" customWidth="1"/>
    <col min="1286" max="1286" width="78.125" style="113" bestFit="1" customWidth="1"/>
    <col min="1287" max="1536" width="9" style="113"/>
    <col min="1537" max="1537" width="3.125" style="113" customWidth="1"/>
    <col min="1538" max="1538" width="3.5" style="113" bestFit="1" customWidth="1"/>
    <col min="1539" max="1539" width="32.5" style="113" customWidth="1"/>
    <col min="1540" max="1540" width="10.5" style="113" bestFit="1" customWidth="1"/>
    <col min="1541" max="1541" width="5.875" style="113" customWidth="1"/>
    <col min="1542" max="1542" width="78.125" style="113" bestFit="1" customWidth="1"/>
    <col min="1543" max="1792" width="9" style="113"/>
    <col min="1793" max="1793" width="3.125" style="113" customWidth="1"/>
    <col min="1794" max="1794" width="3.5" style="113" bestFit="1" customWidth="1"/>
    <col min="1795" max="1795" width="32.5" style="113" customWidth="1"/>
    <col min="1796" max="1796" width="10.5" style="113" bestFit="1" customWidth="1"/>
    <col min="1797" max="1797" width="5.875" style="113" customWidth="1"/>
    <col min="1798" max="1798" width="78.125" style="113" bestFit="1" customWidth="1"/>
    <col min="1799" max="2048" width="9" style="113"/>
    <col min="2049" max="2049" width="3.125" style="113" customWidth="1"/>
    <col min="2050" max="2050" width="3.5" style="113" bestFit="1" customWidth="1"/>
    <col min="2051" max="2051" width="32.5" style="113" customWidth="1"/>
    <col min="2052" max="2052" width="10.5" style="113" bestFit="1" customWidth="1"/>
    <col min="2053" max="2053" width="5.875" style="113" customWidth="1"/>
    <col min="2054" max="2054" width="78.125" style="113" bestFit="1" customWidth="1"/>
    <col min="2055" max="2304" width="9" style="113"/>
    <col min="2305" max="2305" width="3.125" style="113" customWidth="1"/>
    <col min="2306" max="2306" width="3.5" style="113" bestFit="1" customWidth="1"/>
    <col min="2307" max="2307" width="32.5" style="113" customWidth="1"/>
    <col min="2308" max="2308" width="10.5" style="113" bestFit="1" customWidth="1"/>
    <col min="2309" max="2309" width="5.875" style="113" customWidth="1"/>
    <col min="2310" max="2310" width="78.125" style="113" bestFit="1" customWidth="1"/>
    <col min="2311" max="2560" width="9" style="113"/>
    <col min="2561" max="2561" width="3.125" style="113" customWidth="1"/>
    <col min="2562" max="2562" width="3.5" style="113" bestFit="1" customWidth="1"/>
    <col min="2563" max="2563" width="32.5" style="113" customWidth="1"/>
    <col min="2564" max="2564" width="10.5" style="113" bestFit="1" customWidth="1"/>
    <col min="2565" max="2565" width="5.875" style="113" customWidth="1"/>
    <col min="2566" max="2566" width="78.125" style="113" bestFit="1" customWidth="1"/>
    <col min="2567" max="2816" width="9" style="113"/>
    <col min="2817" max="2817" width="3.125" style="113" customWidth="1"/>
    <col min="2818" max="2818" width="3.5" style="113" bestFit="1" customWidth="1"/>
    <col min="2819" max="2819" width="32.5" style="113" customWidth="1"/>
    <col min="2820" max="2820" width="10.5" style="113" bestFit="1" customWidth="1"/>
    <col min="2821" max="2821" width="5.875" style="113" customWidth="1"/>
    <col min="2822" max="2822" width="78.125" style="113" bestFit="1" customWidth="1"/>
    <col min="2823" max="3072" width="9" style="113"/>
    <col min="3073" max="3073" width="3.125" style="113" customWidth="1"/>
    <col min="3074" max="3074" width="3.5" style="113" bestFit="1" customWidth="1"/>
    <col min="3075" max="3075" width="32.5" style="113" customWidth="1"/>
    <col min="3076" max="3076" width="10.5" style="113" bestFit="1" customWidth="1"/>
    <col min="3077" max="3077" width="5.875" style="113" customWidth="1"/>
    <col min="3078" max="3078" width="78.125" style="113" bestFit="1" customWidth="1"/>
    <col min="3079" max="3328" width="9" style="113"/>
    <col min="3329" max="3329" width="3.125" style="113" customWidth="1"/>
    <col min="3330" max="3330" width="3.5" style="113" bestFit="1" customWidth="1"/>
    <col min="3331" max="3331" width="32.5" style="113" customWidth="1"/>
    <col min="3332" max="3332" width="10.5" style="113" bestFit="1" customWidth="1"/>
    <col min="3333" max="3333" width="5.875" style="113" customWidth="1"/>
    <col min="3334" max="3334" width="78.125" style="113" bestFit="1" customWidth="1"/>
    <col min="3335" max="3584" width="9" style="113"/>
    <col min="3585" max="3585" width="3.125" style="113" customWidth="1"/>
    <col min="3586" max="3586" width="3.5" style="113" bestFit="1" customWidth="1"/>
    <col min="3587" max="3587" width="32.5" style="113" customWidth="1"/>
    <col min="3588" max="3588" width="10.5" style="113" bestFit="1" customWidth="1"/>
    <col min="3589" max="3589" width="5.875" style="113" customWidth="1"/>
    <col min="3590" max="3590" width="78.125" style="113" bestFit="1" customWidth="1"/>
    <col min="3591" max="3840" width="9" style="113"/>
    <col min="3841" max="3841" width="3.125" style="113" customWidth="1"/>
    <col min="3842" max="3842" width="3.5" style="113" bestFit="1" customWidth="1"/>
    <col min="3843" max="3843" width="32.5" style="113" customWidth="1"/>
    <col min="3844" max="3844" width="10.5" style="113" bestFit="1" customWidth="1"/>
    <col min="3845" max="3845" width="5.875" style="113" customWidth="1"/>
    <col min="3846" max="3846" width="78.125" style="113" bestFit="1" customWidth="1"/>
    <col min="3847" max="4096" width="9" style="113"/>
    <col min="4097" max="4097" width="3.125" style="113" customWidth="1"/>
    <col min="4098" max="4098" width="3.5" style="113" bestFit="1" customWidth="1"/>
    <col min="4099" max="4099" width="32.5" style="113" customWidth="1"/>
    <col min="4100" max="4100" width="10.5" style="113" bestFit="1" customWidth="1"/>
    <col min="4101" max="4101" width="5.875" style="113" customWidth="1"/>
    <col min="4102" max="4102" width="78.125" style="113" bestFit="1" customWidth="1"/>
    <col min="4103" max="4352" width="9" style="113"/>
    <col min="4353" max="4353" width="3.125" style="113" customWidth="1"/>
    <col min="4354" max="4354" width="3.5" style="113" bestFit="1" customWidth="1"/>
    <col min="4355" max="4355" width="32.5" style="113" customWidth="1"/>
    <col min="4356" max="4356" width="10.5" style="113" bestFit="1" customWidth="1"/>
    <col min="4357" max="4357" width="5.875" style="113" customWidth="1"/>
    <col min="4358" max="4358" width="78.125" style="113" bestFit="1" customWidth="1"/>
    <col min="4359" max="4608" width="9" style="113"/>
    <col min="4609" max="4609" width="3.125" style="113" customWidth="1"/>
    <col min="4610" max="4610" width="3.5" style="113" bestFit="1" customWidth="1"/>
    <col min="4611" max="4611" width="32.5" style="113" customWidth="1"/>
    <col min="4612" max="4612" width="10.5" style="113" bestFit="1" customWidth="1"/>
    <col min="4613" max="4613" width="5.875" style="113" customWidth="1"/>
    <col min="4614" max="4614" width="78.125" style="113" bestFit="1" customWidth="1"/>
    <col min="4615" max="4864" width="9" style="113"/>
    <col min="4865" max="4865" width="3.125" style="113" customWidth="1"/>
    <col min="4866" max="4866" width="3.5" style="113" bestFit="1" customWidth="1"/>
    <col min="4867" max="4867" width="32.5" style="113" customWidth="1"/>
    <col min="4868" max="4868" width="10.5" style="113" bestFit="1" customWidth="1"/>
    <col min="4869" max="4869" width="5.875" style="113" customWidth="1"/>
    <col min="4870" max="4870" width="78.125" style="113" bestFit="1" customWidth="1"/>
    <col min="4871" max="5120" width="9" style="113"/>
    <col min="5121" max="5121" width="3.125" style="113" customWidth="1"/>
    <col min="5122" max="5122" width="3.5" style="113" bestFit="1" customWidth="1"/>
    <col min="5123" max="5123" width="32.5" style="113" customWidth="1"/>
    <col min="5124" max="5124" width="10.5" style="113" bestFit="1" customWidth="1"/>
    <col min="5125" max="5125" width="5.875" style="113" customWidth="1"/>
    <col min="5126" max="5126" width="78.125" style="113" bestFit="1" customWidth="1"/>
    <col min="5127" max="5376" width="9" style="113"/>
    <col min="5377" max="5377" width="3.125" style="113" customWidth="1"/>
    <col min="5378" max="5378" width="3.5" style="113" bestFit="1" customWidth="1"/>
    <col min="5379" max="5379" width="32.5" style="113" customWidth="1"/>
    <col min="5380" max="5380" width="10.5" style="113" bestFit="1" customWidth="1"/>
    <col min="5381" max="5381" width="5.875" style="113" customWidth="1"/>
    <col min="5382" max="5382" width="78.125" style="113" bestFit="1" customWidth="1"/>
    <col min="5383" max="5632" width="9" style="113"/>
    <col min="5633" max="5633" width="3.125" style="113" customWidth="1"/>
    <col min="5634" max="5634" width="3.5" style="113" bestFit="1" customWidth="1"/>
    <col min="5635" max="5635" width="32.5" style="113" customWidth="1"/>
    <col min="5636" max="5636" width="10.5" style="113" bestFit="1" customWidth="1"/>
    <col min="5637" max="5637" width="5.875" style="113" customWidth="1"/>
    <col min="5638" max="5638" width="78.125" style="113" bestFit="1" customWidth="1"/>
    <col min="5639" max="5888" width="9" style="113"/>
    <col min="5889" max="5889" width="3.125" style="113" customWidth="1"/>
    <col min="5890" max="5890" width="3.5" style="113" bestFit="1" customWidth="1"/>
    <col min="5891" max="5891" width="32.5" style="113" customWidth="1"/>
    <col min="5892" max="5892" width="10.5" style="113" bestFit="1" customWidth="1"/>
    <col min="5893" max="5893" width="5.875" style="113" customWidth="1"/>
    <col min="5894" max="5894" width="78.125" style="113" bestFit="1" customWidth="1"/>
    <col min="5895" max="6144" width="9" style="113"/>
    <col min="6145" max="6145" width="3.125" style="113" customWidth="1"/>
    <col min="6146" max="6146" width="3.5" style="113" bestFit="1" customWidth="1"/>
    <col min="6147" max="6147" width="32.5" style="113" customWidth="1"/>
    <col min="6148" max="6148" width="10.5" style="113" bestFit="1" customWidth="1"/>
    <col min="6149" max="6149" width="5.875" style="113" customWidth="1"/>
    <col min="6150" max="6150" width="78.125" style="113" bestFit="1" customWidth="1"/>
    <col min="6151" max="6400" width="9" style="113"/>
    <col min="6401" max="6401" width="3.125" style="113" customWidth="1"/>
    <col min="6402" max="6402" width="3.5" style="113" bestFit="1" customWidth="1"/>
    <col min="6403" max="6403" width="32.5" style="113" customWidth="1"/>
    <col min="6404" max="6404" width="10.5" style="113" bestFit="1" customWidth="1"/>
    <col min="6405" max="6405" width="5.875" style="113" customWidth="1"/>
    <col min="6406" max="6406" width="78.125" style="113" bestFit="1" customWidth="1"/>
    <col min="6407" max="6656" width="9" style="113"/>
    <col min="6657" max="6657" width="3.125" style="113" customWidth="1"/>
    <col min="6658" max="6658" width="3.5" style="113" bestFit="1" customWidth="1"/>
    <col min="6659" max="6659" width="32.5" style="113" customWidth="1"/>
    <col min="6660" max="6660" width="10.5" style="113" bestFit="1" customWidth="1"/>
    <col min="6661" max="6661" width="5.875" style="113" customWidth="1"/>
    <col min="6662" max="6662" width="78.125" style="113" bestFit="1" customWidth="1"/>
    <col min="6663" max="6912" width="9" style="113"/>
    <col min="6913" max="6913" width="3.125" style="113" customWidth="1"/>
    <col min="6914" max="6914" width="3.5" style="113" bestFit="1" customWidth="1"/>
    <col min="6915" max="6915" width="32.5" style="113" customWidth="1"/>
    <col min="6916" max="6916" width="10.5" style="113" bestFit="1" customWidth="1"/>
    <col min="6917" max="6917" width="5.875" style="113" customWidth="1"/>
    <col min="6918" max="6918" width="78.125" style="113" bestFit="1" customWidth="1"/>
    <col min="6919" max="7168" width="9" style="113"/>
    <col min="7169" max="7169" width="3.125" style="113" customWidth="1"/>
    <col min="7170" max="7170" width="3.5" style="113" bestFit="1" customWidth="1"/>
    <col min="7171" max="7171" width="32.5" style="113" customWidth="1"/>
    <col min="7172" max="7172" width="10.5" style="113" bestFit="1" customWidth="1"/>
    <col min="7173" max="7173" width="5.875" style="113" customWidth="1"/>
    <col min="7174" max="7174" width="78.125" style="113" bestFit="1" customWidth="1"/>
    <col min="7175" max="7424" width="9" style="113"/>
    <col min="7425" max="7425" width="3.125" style="113" customWidth="1"/>
    <col min="7426" max="7426" width="3.5" style="113" bestFit="1" customWidth="1"/>
    <col min="7427" max="7427" width="32.5" style="113" customWidth="1"/>
    <col min="7428" max="7428" width="10.5" style="113" bestFit="1" customWidth="1"/>
    <col min="7429" max="7429" width="5.875" style="113" customWidth="1"/>
    <col min="7430" max="7430" width="78.125" style="113" bestFit="1" customWidth="1"/>
    <col min="7431" max="7680" width="9" style="113"/>
    <col min="7681" max="7681" width="3.125" style="113" customWidth="1"/>
    <col min="7682" max="7682" width="3.5" style="113" bestFit="1" customWidth="1"/>
    <col min="7683" max="7683" width="32.5" style="113" customWidth="1"/>
    <col min="7684" max="7684" width="10.5" style="113" bestFit="1" customWidth="1"/>
    <col min="7685" max="7685" width="5.875" style="113" customWidth="1"/>
    <col min="7686" max="7686" width="78.125" style="113" bestFit="1" customWidth="1"/>
    <col min="7687" max="7936" width="9" style="113"/>
    <col min="7937" max="7937" width="3.125" style="113" customWidth="1"/>
    <col min="7938" max="7938" width="3.5" style="113" bestFit="1" customWidth="1"/>
    <col min="7939" max="7939" width="32.5" style="113" customWidth="1"/>
    <col min="7940" max="7940" width="10.5" style="113" bestFit="1" customWidth="1"/>
    <col min="7941" max="7941" width="5.875" style="113" customWidth="1"/>
    <col min="7942" max="7942" width="78.125" style="113" bestFit="1" customWidth="1"/>
    <col min="7943" max="8192" width="9" style="113"/>
    <col min="8193" max="8193" width="3.125" style="113" customWidth="1"/>
    <col min="8194" max="8194" width="3.5" style="113" bestFit="1" customWidth="1"/>
    <col min="8195" max="8195" width="32.5" style="113" customWidth="1"/>
    <col min="8196" max="8196" width="10.5" style="113" bestFit="1" customWidth="1"/>
    <col min="8197" max="8197" width="5.875" style="113" customWidth="1"/>
    <col min="8198" max="8198" width="78.125" style="113" bestFit="1" customWidth="1"/>
    <col min="8199" max="8448" width="9" style="113"/>
    <col min="8449" max="8449" width="3.125" style="113" customWidth="1"/>
    <col min="8450" max="8450" width="3.5" style="113" bestFit="1" customWidth="1"/>
    <col min="8451" max="8451" width="32.5" style="113" customWidth="1"/>
    <col min="8452" max="8452" width="10.5" style="113" bestFit="1" customWidth="1"/>
    <col min="8453" max="8453" width="5.875" style="113" customWidth="1"/>
    <col min="8454" max="8454" width="78.125" style="113" bestFit="1" customWidth="1"/>
    <col min="8455" max="8704" width="9" style="113"/>
    <col min="8705" max="8705" width="3.125" style="113" customWidth="1"/>
    <col min="8706" max="8706" width="3.5" style="113" bestFit="1" customWidth="1"/>
    <col min="8707" max="8707" width="32.5" style="113" customWidth="1"/>
    <col min="8708" max="8708" width="10.5" style="113" bestFit="1" customWidth="1"/>
    <col min="8709" max="8709" width="5.875" style="113" customWidth="1"/>
    <col min="8710" max="8710" width="78.125" style="113" bestFit="1" customWidth="1"/>
    <col min="8711" max="8960" width="9" style="113"/>
    <col min="8961" max="8961" width="3.125" style="113" customWidth="1"/>
    <col min="8962" max="8962" width="3.5" style="113" bestFit="1" customWidth="1"/>
    <col min="8963" max="8963" width="32.5" style="113" customWidth="1"/>
    <col min="8964" max="8964" width="10.5" style="113" bestFit="1" customWidth="1"/>
    <col min="8965" max="8965" width="5.875" style="113" customWidth="1"/>
    <col min="8966" max="8966" width="78.125" style="113" bestFit="1" customWidth="1"/>
    <col min="8967" max="9216" width="9" style="113"/>
    <col min="9217" max="9217" width="3.125" style="113" customWidth="1"/>
    <col min="9218" max="9218" width="3.5" style="113" bestFit="1" customWidth="1"/>
    <col min="9219" max="9219" width="32.5" style="113" customWidth="1"/>
    <col min="9220" max="9220" width="10.5" style="113" bestFit="1" customWidth="1"/>
    <col min="9221" max="9221" width="5.875" style="113" customWidth="1"/>
    <col min="9222" max="9222" width="78.125" style="113" bestFit="1" customWidth="1"/>
    <col min="9223" max="9472" width="9" style="113"/>
    <col min="9473" max="9473" width="3.125" style="113" customWidth="1"/>
    <col min="9474" max="9474" width="3.5" style="113" bestFit="1" customWidth="1"/>
    <col min="9475" max="9475" width="32.5" style="113" customWidth="1"/>
    <col min="9476" max="9476" width="10.5" style="113" bestFit="1" customWidth="1"/>
    <col min="9477" max="9477" width="5.875" style="113" customWidth="1"/>
    <col min="9478" max="9478" width="78.125" style="113" bestFit="1" customWidth="1"/>
    <col min="9479" max="9728" width="9" style="113"/>
    <col min="9729" max="9729" width="3.125" style="113" customWidth="1"/>
    <col min="9730" max="9730" width="3.5" style="113" bestFit="1" customWidth="1"/>
    <col min="9731" max="9731" width="32.5" style="113" customWidth="1"/>
    <col min="9732" max="9732" width="10.5" style="113" bestFit="1" customWidth="1"/>
    <col min="9733" max="9733" width="5.875" style="113" customWidth="1"/>
    <col min="9734" max="9734" width="78.125" style="113" bestFit="1" customWidth="1"/>
    <col min="9735" max="9984" width="9" style="113"/>
    <col min="9985" max="9985" width="3.125" style="113" customWidth="1"/>
    <col min="9986" max="9986" width="3.5" style="113" bestFit="1" customWidth="1"/>
    <col min="9987" max="9987" width="32.5" style="113" customWidth="1"/>
    <col min="9988" max="9988" width="10.5" style="113" bestFit="1" customWidth="1"/>
    <col min="9989" max="9989" width="5.875" style="113" customWidth="1"/>
    <col min="9990" max="9990" width="78.125" style="113" bestFit="1" customWidth="1"/>
    <col min="9991" max="10240" width="9" style="113"/>
    <col min="10241" max="10241" width="3.125" style="113" customWidth="1"/>
    <col min="10242" max="10242" width="3.5" style="113" bestFit="1" customWidth="1"/>
    <col min="10243" max="10243" width="32.5" style="113" customWidth="1"/>
    <col min="10244" max="10244" width="10.5" style="113" bestFit="1" customWidth="1"/>
    <col min="10245" max="10245" width="5.875" style="113" customWidth="1"/>
    <col min="10246" max="10246" width="78.125" style="113" bestFit="1" customWidth="1"/>
    <col min="10247" max="10496" width="9" style="113"/>
    <col min="10497" max="10497" width="3.125" style="113" customWidth="1"/>
    <col min="10498" max="10498" width="3.5" style="113" bestFit="1" customWidth="1"/>
    <col min="10499" max="10499" width="32.5" style="113" customWidth="1"/>
    <col min="10500" max="10500" width="10.5" style="113" bestFit="1" customWidth="1"/>
    <col min="10501" max="10501" width="5.875" style="113" customWidth="1"/>
    <col min="10502" max="10502" width="78.125" style="113" bestFit="1" customWidth="1"/>
    <col min="10503" max="10752" width="9" style="113"/>
    <col min="10753" max="10753" width="3.125" style="113" customWidth="1"/>
    <col min="10754" max="10754" width="3.5" style="113" bestFit="1" customWidth="1"/>
    <col min="10755" max="10755" width="32.5" style="113" customWidth="1"/>
    <col min="10756" max="10756" width="10.5" style="113" bestFit="1" customWidth="1"/>
    <col min="10757" max="10757" width="5.875" style="113" customWidth="1"/>
    <col min="10758" max="10758" width="78.125" style="113" bestFit="1" customWidth="1"/>
    <col min="10759" max="11008" width="9" style="113"/>
    <col min="11009" max="11009" width="3.125" style="113" customWidth="1"/>
    <col min="11010" max="11010" width="3.5" style="113" bestFit="1" customWidth="1"/>
    <col min="11011" max="11011" width="32.5" style="113" customWidth="1"/>
    <col min="11012" max="11012" width="10.5" style="113" bestFit="1" customWidth="1"/>
    <col min="11013" max="11013" width="5.875" style="113" customWidth="1"/>
    <col min="11014" max="11014" width="78.125" style="113" bestFit="1" customWidth="1"/>
    <col min="11015" max="11264" width="9" style="113"/>
    <col min="11265" max="11265" width="3.125" style="113" customWidth="1"/>
    <col min="11266" max="11266" width="3.5" style="113" bestFit="1" customWidth="1"/>
    <col min="11267" max="11267" width="32.5" style="113" customWidth="1"/>
    <col min="11268" max="11268" width="10.5" style="113" bestFit="1" customWidth="1"/>
    <col min="11269" max="11269" width="5.875" style="113" customWidth="1"/>
    <col min="11270" max="11270" width="78.125" style="113" bestFit="1" customWidth="1"/>
    <col min="11271" max="11520" width="9" style="113"/>
    <col min="11521" max="11521" width="3.125" style="113" customWidth="1"/>
    <col min="11522" max="11522" width="3.5" style="113" bestFit="1" customWidth="1"/>
    <col min="11523" max="11523" width="32.5" style="113" customWidth="1"/>
    <col min="11524" max="11524" width="10.5" style="113" bestFit="1" customWidth="1"/>
    <col min="11525" max="11525" width="5.875" style="113" customWidth="1"/>
    <col min="11526" max="11526" width="78.125" style="113" bestFit="1" customWidth="1"/>
    <col min="11527" max="11776" width="9" style="113"/>
    <col min="11777" max="11777" width="3.125" style="113" customWidth="1"/>
    <col min="11778" max="11778" width="3.5" style="113" bestFit="1" customWidth="1"/>
    <col min="11779" max="11779" width="32.5" style="113" customWidth="1"/>
    <col min="11780" max="11780" width="10.5" style="113" bestFit="1" customWidth="1"/>
    <col min="11781" max="11781" width="5.875" style="113" customWidth="1"/>
    <col min="11782" max="11782" width="78.125" style="113" bestFit="1" customWidth="1"/>
    <col min="11783" max="12032" width="9" style="113"/>
    <col min="12033" max="12033" width="3.125" style="113" customWidth="1"/>
    <col min="12034" max="12034" width="3.5" style="113" bestFit="1" customWidth="1"/>
    <col min="12035" max="12035" width="32.5" style="113" customWidth="1"/>
    <col min="12036" max="12036" width="10.5" style="113" bestFit="1" customWidth="1"/>
    <col min="12037" max="12037" width="5.875" style="113" customWidth="1"/>
    <col min="12038" max="12038" width="78.125" style="113" bestFit="1" customWidth="1"/>
    <col min="12039" max="12288" width="9" style="113"/>
    <col min="12289" max="12289" width="3.125" style="113" customWidth="1"/>
    <col min="12290" max="12290" width="3.5" style="113" bestFit="1" customWidth="1"/>
    <col min="12291" max="12291" width="32.5" style="113" customWidth="1"/>
    <col min="12292" max="12292" width="10.5" style="113" bestFit="1" customWidth="1"/>
    <col min="12293" max="12293" width="5.875" style="113" customWidth="1"/>
    <col min="12294" max="12294" width="78.125" style="113" bestFit="1" customWidth="1"/>
    <col min="12295" max="12544" width="9" style="113"/>
    <col min="12545" max="12545" width="3.125" style="113" customWidth="1"/>
    <col min="12546" max="12546" width="3.5" style="113" bestFit="1" customWidth="1"/>
    <col min="12547" max="12547" width="32.5" style="113" customWidth="1"/>
    <col min="12548" max="12548" width="10.5" style="113" bestFit="1" customWidth="1"/>
    <col min="12549" max="12549" width="5.875" style="113" customWidth="1"/>
    <col min="12550" max="12550" width="78.125" style="113" bestFit="1" customWidth="1"/>
    <col min="12551" max="12800" width="9" style="113"/>
    <col min="12801" max="12801" width="3.125" style="113" customWidth="1"/>
    <col min="12802" max="12802" width="3.5" style="113" bestFit="1" customWidth="1"/>
    <col min="12803" max="12803" width="32.5" style="113" customWidth="1"/>
    <col min="12804" max="12804" width="10.5" style="113" bestFit="1" customWidth="1"/>
    <col min="12805" max="12805" width="5.875" style="113" customWidth="1"/>
    <col min="12806" max="12806" width="78.125" style="113" bestFit="1" customWidth="1"/>
    <col min="12807" max="13056" width="9" style="113"/>
    <col min="13057" max="13057" width="3.125" style="113" customWidth="1"/>
    <col min="13058" max="13058" width="3.5" style="113" bestFit="1" customWidth="1"/>
    <col min="13059" max="13059" width="32.5" style="113" customWidth="1"/>
    <col min="13060" max="13060" width="10.5" style="113" bestFit="1" customWidth="1"/>
    <col min="13061" max="13061" width="5.875" style="113" customWidth="1"/>
    <col min="13062" max="13062" width="78.125" style="113" bestFit="1" customWidth="1"/>
    <col min="13063" max="13312" width="9" style="113"/>
    <col min="13313" max="13313" width="3.125" style="113" customWidth="1"/>
    <col min="13314" max="13314" width="3.5" style="113" bestFit="1" customWidth="1"/>
    <col min="13315" max="13315" width="32.5" style="113" customWidth="1"/>
    <col min="13316" max="13316" width="10.5" style="113" bestFit="1" customWidth="1"/>
    <col min="13317" max="13317" width="5.875" style="113" customWidth="1"/>
    <col min="13318" max="13318" width="78.125" style="113" bestFit="1" customWidth="1"/>
    <col min="13319" max="13568" width="9" style="113"/>
    <col min="13569" max="13569" width="3.125" style="113" customWidth="1"/>
    <col min="13570" max="13570" width="3.5" style="113" bestFit="1" customWidth="1"/>
    <col min="13571" max="13571" width="32.5" style="113" customWidth="1"/>
    <col min="13572" max="13572" width="10.5" style="113" bestFit="1" customWidth="1"/>
    <col min="13573" max="13573" width="5.875" style="113" customWidth="1"/>
    <col min="13574" max="13574" width="78.125" style="113" bestFit="1" customWidth="1"/>
    <col min="13575" max="13824" width="9" style="113"/>
    <col min="13825" max="13825" width="3.125" style="113" customWidth="1"/>
    <col min="13826" max="13826" width="3.5" style="113" bestFit="1" customWidth="1"/>
    <col min="13827" max="13827" width="32.5" style="113" customWidth="1"/>
    <col min="13828" max="13828" width="10.5" style="113" bestFit="1" customWidth="1"/>
    <col min="13829" max="13829" width="5.875" style="113" customWidth="1"/>
    <col min="13830" max="13830" width="78.125" style="113" bestFit="1" customWidth="1"/>
    <col min="13831" max="14080" width="9" style="113"/>
    <col min="14081" max="14081" width="3.125" style="113" customWidth="1"/>
    <col min="14082" max="14082" width="3.5" style="113" bestFit="1" customWidth="1"/>
    <col min="14083" max="14083" width="32.5" style="113" customWidth="1"/>
    <col min="14084" max="14084" width="10.5" style="113" bestFit="1" customWidth="1"/>
    <col min="14085" max="14085" width="5.875" style="113" customWidth="1"/>
    <col min="14086" max="14086" width="78.125" style="113" bestFit="1" customWidth="1"/>
    <col min="14087" max="14336" width="9" style="113"/>
    <col min="14337" max="14337" width="3.125" style="113" customWidth="1"/>
    <col min="14338" max="14338" width="3.5" style="113" bestFit="1" customWidth="1"/>
    <col min="14339" max="14339" width="32.5" style="113" customWidth="1"/>
    <col min="14340" max="14340" width="10.5" style="113" bestFit="1" customWidth="1"/>
    <col min="14341" max="14341" width="5.875" style="113" customWidth="1"/>
    <col min="14342" max="14342" width="78.125" style="113" bestFit="1" customWidth="1"/>
    <col min="14343" max="14592" width="9" style="113"/>
    <col min="14593" max="14593" width="3.125" style="113" customWidth="1"/>
    <col min="14594" max="14594" width="3.5" style="113" bestFit="1" customWidth="1"/>
    <col min="14595" max="14595" width="32.5" style="113" customWidth="1"/>
    <col min="14596" max="14596" width="10.5" style="113" bestFit="1" customWidth="1"/>
    <col min="14597" max="14597" width="5.875" style="113" customWidth="1"/>
    <col min="14598" max="14598" width="78.125" style="113" bestFit="1" customWidth="1"/>
    <col min="14599" max="14848" width="9" style="113"/>
    <col min="14849" max="14849" width="3.125" style="113" customWidth="1"/>
    <col min="14850" max="14850" width="3.5" style="113" bestFit="1" customWidth="1"/>
    <col min="14851" max="14851" width="32.5" style="113" customWidth="1"/>
    <col min="14852" max="14852" width="10.5" style="113" bestFit="1" customWidth="1"/>
    <col min="14853" max="14853" width="5.875" style="113" customWidth="1"/>
    <col min="14854" max="14854" width="78.125" style="113" bestFit="1" customWidth="1"/>
    <col min="14855" max="15104" width="9" style="113"/>
    <col min="15105" max="15105" width="3.125" style="113" customWidth="1"/>
    <col min="15106" max="15106" width="3.5" style="113" bestFit="1" customWidth="1"/>
    <col min="15107" max="15107" width="32.5" style="113" customWidth="1"/>
    <col min="15108" max="15108" width="10.5" style="113" bestFit="1" customWidth="1"/>
    <col min="15109" max="15109" width="5.875" style="113" customWidth="1"/>
    <col min="15110" max="15110" width="78.125" style="113" bestFit="1" customWidth="1"/>
    <col min="15111" max="15360" width="9" style="113"/>
    <col min="15361" max="15361" width="3.125" style="113" customWidth="1"/>
    <col min="15362" max="15362" width="3.5" style="113" bestFit="1" customWidth="1"/>
    <col min="15363" max="15363" width="32.5" style="113" customWidth="1"/>
    <col min="15364" max="15364" width="10.5" style="113" bestFit="1" customWidth="1"/>
    <col min="15365" max="15365" width="5.875" style="113" customWidth="1"/>
    <col min="15366" max="15366" width="78.125" style="113" bestFit="1" customWidth="1"/>
    <col min="15367" max="15616" width="9" style="113"/>
    <col min="15617" max="15617" width="3.125" style="113" customWidth="1"/>
    <col min="15618" max="15618" width="3.5" style="113" bestFit="1" customWidth="1"/>
    <col min="15619" max="15619" width="32.5" style="113" customWidth="1"/>
    <col min="15620" max="15620" width="10.5" style="113" bestFit="1" customWidth="1"/>
    <col min="15621" max="15621" width="5.875" style="113" customWidth="1"/>
    <col min="15622" max="15622" width="78.125" style="113" bestFit="1" customWidth="1"/>
    <col min="15623" max="15872" width="9" style="113"/>
    <col min="15873" max="15873" width="3.125" style="113" customWidth="1"/>
    <col min="15874" max="15874" width="3.5" style="113" bestFit="1" customWidth="1"/>
    <col min="15875" max="15875" width="32.5" style="113" customWidth="1"/>
    <col min="15876" max="15876" width="10.5" style="113" bestFit="1" customWidth="1"/>
    <col min="15877" max="15877" width="5.875" style="113" customWidth="1"/>
    <col min="15878" max="15878" width="78.125" style="113" bestFit="1" customWidth="1"/>
    <col min="15879" max="16128" width="9" style="113"/>
    <col min="16129" max="16129" width="3.125" style="113" customWidth="1"/>
    <col min="16130" max="16130" width="3.5" style="113" bestFit="1" customWidth="1"/>
    <col min="16131" max="16131" width="32.5" style="113" customWidth="1"/>
    <col min="16132" max="16132" width="10.5" style="113" bestFit="1" customWidth="1"/>
    <col min="16133" max="16133" width="5.875" style="113" customWidth="1"/>
    <col min="16134" max="16134" width="78.125" style="113" bestFit="1" customWidth="1"/>
    <col min="16135" max="16384" width="9" style="113"/>
  </cols>
  <sheetData>
    <row r="1" spans="2:6" ht="15" thickBot="1">
      <c r="C1" s="5" t="s">
        <v>75</v>
      </c>
    </row>
    <row r="2" spans="2:6" ht="25.7" customHeight="1">
      <c r="B2" s="114"/>
      <c r="C2" s="115" t="s">
        <v>76</v>
      </c>
      <c r="D2" s="116" t="s">
        <v>77</v>
      </c>
      <c r="E2" s="117" t="s">
        <v>78</v>
      </c>
      <c r="F2" s="118" t="s">
        <v>5</v>
      </c>
    </row>
    <row r="3" spans="2:6" s="21" customFormat="1" ht="25.7" customHeight="1">
      <c r="B3" s="119" t="s">
        <v>79</v>
      </c>
      <c r="C3" s="120" t="s">
        <v>80</v>
      </c>
      <c r="D3" s="121">
        <f>結果!AQ21</f>
        <v>0</v>
      </c>
      <c r="E3" s="122" t="s">
        <v>64</v>
      </c>
      <c r="F3" s="123" t="s">
        <v>270</v>
      </c>
    </row>
    <row r="4" spans="2:6" s="21" customFormat="1" ht="25.7" customHeight="1">
      <c r="B4" s="124" t="s">
        <v>81</v>
      </c>
      <c r="C4" s="125" t="s">
        <v>82</v>
      </c>
      <c r="D4" s="126">
        <f>+係数!D12</f>
        <v>8.2181814256435615E-2</v>
      </c>
      <c r="E4" s="127"/>
      <c r="F4" s="128" t="s">
        <v>345</v>
      </c>
    </row>
    <row r="5" spans="2:6" s="21" customFormat="1" ht="25.7" customHeight="1">
      <c r="B5" s="124" t="s">
        <v>83</v>
      </c>
      <c r="C5" s="125" t="s">
        <v>84</v>
      </c>
      <c r="D5" s="129">
        <f>D3*D4</f>
        <v>0</v>
      </c>
      <c r="E5" s="127" t="s">
        <v>64</v>
      </c>
      <c r="F5" s="128" t="s">
        <v>271</v>
      </c>
    </row>
    <row r="6" spans="2:6" s="21" customFormat="1" ht="25.7" customHeight="1">
      <c r="B6" s="124" t="s">
        <v>85</v>
      </c>
      <c r="C6" s="125" t="s">
        <v>86</v>
      </c>
      <c r="D6" s="129">
        <f>結果!AQ29</f>
        <v>0</v>
      </c>
      <c r="E6" s="127" t="s">
        <v>64</v>
      </c>
      <c r="F6" s="128" t="s">
        <v>272</v>
      </c>
    </row>
    <row r="7" spans="2:6" ht="34.9" customHeight="1">
      <c r="B7" s="124" t="s">
        <v>87</v>
      </c>
      <c r="C7" s="125" t="s">
        <v>88</v>
      </c>
      <c r="D7" s="126">
        <f>+係数!D13</f>
        <v>5.4475791639899837E-2</v>
      </c>
      <c r="E7" s="130"/>
      <c r="F7" s="131" t="s">
        <v>352</v>
      </c>
    </row>
    <row r="8" spans="2:6" ht="34.9" customHeight="1" thickBot="1">
      <c r="B8" s="132" t="s">
        <v>89</v>
      </c>
      <c r="C8" s="133" t="s">
        <v>90</v>
      </c>
      <c r="D8" s="134">
        <f>+係数!D14</f>
        <v>6.1390265696287166E-2</v>
      </c>
      <c r="E8" s="135"/>
      <c r="F8" s="136" t="s">
        <v>353</v>
      </c>
    </row>
    <row r="9" spans="2:6" ht="12" customHeight="1">
      <c r="E9" s="137"/>
    </row>
    <row r="10" spans="2:6" ht="15" thickBot="1">
      <c r="C10" s="5" t="s">
        <v>91</v>
      </c>
      <c r="E10" s="137"/>
    </row>
    <row r="11" spans="2:6" ht="25.7" customHeight="1">
      <c r="B11" s="114"/>
      <c r="C11" s="115" t="s">
        <v>76</v>
      </c>
      <c r="D11" s="116" t="s">
        <v>77</v>
      </c>
      <c r="E11" s="117" t="s">
        <v>78</v>
      </c>
      <c r="F11" s="118" t="s">
        <v>5</v>
      </c>
    </row>
    <row r="12" spans="2:6" ht="25.7" customHeight="1">
      <c r="B12" s="119" t="s">
        <v>92</v>
      </c>
      <c r="C12" s="120" t="s">
        <v>93</v>
      </c>
      <c r="D12" s="121">
        <f>SUM(D5,D6)*D7</f>
        <v>0</v>
      </c>
      <c r="E12" s="122" t="s">
        <v>64</v>
      </c>
      <c r="F12" s="123" t="s">
        <v>94</v>
      </c>
    </row>
    <row r="13" spans="2:6" ht="25.7" customHeight="1" thickBot="1">
      <c r="B13" s="132" t="s">
        <v>95</v>
      </c>
      <c r="C13" s="133" t="s">
        <v>96</v>
      </c>
      <c r="D13" s="138">
        <f>SUM(D5,D6)*D8</f>
        <v>0</v>
      </c>
      <c r="E13" s="139" t="s">
        <v>64</v>
      </c>
      <c r="F13" s="140" t="s">
        <v>97</v>
      </c>
    </row>
    <row r="14" spans="2:6" ht="12" customHeight="1"/>
    <row r="15" spans="2:6" ht="12" customHeight="1"/>
    <row r="16" spans="2:6" ht="12" customHeight="1"/>
    <row r="17" ht="12" customHeight="1"/>
    <row r="18" ht="12" customHeight="1"/>
    <row r="19" ht="12" customHeight="1"/>
    <row r="20" ht="12" customHeight="1"/>
    <row r="21" ht="12" customHeight="1"/>
    <row r="22" ht="12" customHeight="1"/>
    <row r="23" ht="12" customHeight="1"/>
    <row r="24" ht="12" customHeight="1"/>
    <row r="25" ht="12" customHeight="1"/>
    <row r="26" ht="12" customHeight="1"/>
    <row r="27" ht="12" customHeight="1"/>
    <row r="28" ht="12" customHeight="1"/>
    <row r="29" ht="12" customHeight="1"/>
    <row r="30" ht="12" customHeight="1"/>
    <row r="31" ht="12" customHeight="1"/>
    <row r="32" ht="12" customHeight="1"/>
    <row r="33" ht="12" customHeight="1"/>
    <row r="34" ht="12" customHeight="1"/>
    <row r="35" ht="12" customHeight="1"/>
    <row r="36" ht="12" customHeight="1"/>
    <row r="37" ht="12" customHeight="1"/>
    <row r="38" ht="12" customHeight="1"/>
    <row r="39" ht="12" customHeight="1"/>
    <row r="40" ht="12" customHeight="1"/>
    <row r="41" ht="12" customHeight="1"/>
    <row r="42" ht="12" customHeight="1"/>
    <row r="43" ht="12" customHeight="1"/>
    <row r="44" ht="12" customHeight="1"/>
    <row r="45" ht="12" customHeight="1"/>
    <row r="46" ht="12" customHeight="1"/>
    <row r="47" ht="12" customHeight="1"/>
    <row r="48" ht="12" customHeight="1"/>
    <row r="49" ht="12" customHeight="1"/>
    <row r="50" ht="12" customHeight="1"/>
    <row r="51" ht="12" customHeight="1"/>
    <row r="52" ht="12" customHeight="1"/>
    <row r="53" ht="12" customHeight="1"/>
    <row r="54" ht="12" customHeight="1"/>
    <row r="55" ht="12" customHeight="1"/>
    <row r="56" ht="12" customHeight="1"/>
    <row r="57" ht="12" customHeight="1"/>
    <row r="58" ht="12" customHeight="1"/>
    <row r="59" ht="12" customHeight="1"/>
    <row r="60" ht="12" customHeight="1"/>
    <row r="61" ht="12" customHeight="1"/>
    <row r="62" ht="12" customHeight="1"/>
    <row r="63" ht="12" customHeight="1"/>
    <row r="64"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sheetData>
  <phoneticPr fontId="8"/>
  <pageMargins left="0.78740157480314965" right="0.78740157480314965" top="0.98425196850393704" bottom="0.98425196850393704" header="0.51181102362204722" footer="0.51181102362204722"/>
  <pageSetup paperSize="9" scale="98" orientation="landscape" horizontalDpi="300"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191"/>
  <sheetViews>
    <sheetView showGridLines="0" zoomScale="75" zoomScaleNormal="100" zoomScaleSheetLayoutView="25" workbookViewId="0"/>
  </sheetViews>
  <sheetFormatPr defaultRowHeight="12"/>
  <cols>
    <col min="1" max="1" width="3.75" style="141" customWidth="1"/>
    <col min="2" max="2" width="10.5" style="141" customWidth="1"/>
    <col min="3" max="5" width="9.875" style="141" customWidth="1"/>
    <col min="6" max="6" width="10.875" style="141" customWidth="1"/>
    <col min="7" max="7" width="26.25" style="141" customWidth="1"/>
    <col min="8" max="8" width="12.375" style="141" customWidth="1"/>
    <col min="9" max="9" width="16.625" style="141" customWidth="1"/>
    <col min="10" max="10" width="28.75" style="141" bestFit="1" customWidth="1"/>
    <col min="11" max="11" width="9.875" style="141" customWidth="1"/>
    <col min="12" max="12" width="9.5" style="141" customWidth="1"/>
    <col min="13" max="13" width="9.875" style="141" customWidth="1"/>
    <col min="14" max="14" width="9.875" style="141" hidden="1" customWidth="1"/>
    <col min="15" max="15" width="12.125" style="141" hidden="1" customWidth="1"/>
    <col min="16" max="16" width="11.375" style="141" bestFit="1" customWidth="1"/>
    <col min="17" max="19" width="10.875" style="141" customWidth="1"/>
    <col min="20" max="20" width="8" style="141" customWidth="1"/>
    <col min="21" max="21" width="25" style="141" customWidth="1"/>
    <col min="22" max="24" width="12.25" style="141" customWidth="1"/>
    <col min="25" max="25" width="1.25" style="141" customWidth="1"/>
    <col min="26" max="16384" width="9" style="141"/>
  </cols>
  <sheetData>
    <row r="1" spans="2:24" ht="12.4" customHeight="1"/>
    <row r="2" spans="2:24" ht="12.4" customHeight="1"/>
    <row r="3" spans="2:24" ht="12.4" customHeight="1">
      <c r="B3" s="665"/>
      <c r="C3" s="665"/>
      <c r="F3" s="142"/>
      <c r="Q3" s="141" t="s">
        <v>98</v>
      </c>
      <c r="S3" s="141" t="s">
        <v>99</v>
      </c>
      <c r="X3" s="143" t="s">
        <v>275</v>
      </c>
    </row>
    <row r="4" spans="2:24" ht="12.4" customHeight="1">
      <c r="B4" s="103"/>
      <c r="C4" s="103"/>
      <c r="F4" s="142"/>
      <c r="X4" s="143"/>
    </row>
    <row r="5" spans="2:24" ht="12.4" customHeight="1">
      <c r="J5" s="144"/>
    </row>
    <row r="6" spans="2:24" ht="12.75" thickBot="1">
      <c r="B6" s="145"/>
      <c r="U6" s="141" t="s">
        <v>100</v>
      </c>
      <c r="W6" s="666" t="str">
        <f>S3</f>
        <v>(単位：億円)</v>
      </c>
      <c r="X6" s="666"/>
    </row>
    <row r="7" spans="2:24">
      <c r="B7" s="145"/>
      <c r="J7" s="146" t="s">
        <v>101</v>
      </c>
      <c r="U7" s="667"/>
      <c r="V7" s="147"/>
      <c r="W7" s="148"/>
      <c r="X7" s="149"/>
    </row>
    <row r="8" spans="2:24" ht="12.2" customHeight="1">
      <c r="B8" s="145"/>
      <c r="J8" s="150" t="str">
        <f t="shared" ref="J8:J46" si="0">U23</f>
        <v>01 農業</v>
      </c>
      <c r="K8" s="151">
        <f t="shared" ref="K8:K46" si="1">H30-K51</f>
        <v>0</v>
      </c>
      <c r="U8" s="668"/>
      <c r="V8" s="152"/>
      <c r="W8" s="670" t="s">
        <v>102</v>
      </c>
      <c r="X8" s="153"/>
    </row>
    <row r="9" spans="2:24" ht="12.2" customHeight="1">
      <c r="B9" s="145"/>
      <c r="J9" s="150" t="str">
        <f t="shared" si="0"/>
        <v>02 林業</v>
      </c>
      <c r="K9" s="151">
        <f t="shared" si="1"/>
        <v>0</v>
      </c>
      <c r="U9" s="668"/>
      <c r="V9" s="154" t="s">
        <v>103</v>
      </c>
      <c r="W9" s="671"/>
      <c r="X9" s="155" t="s">
        <v>104</v>
      </c>
    </row>
    <row r="10" spans="2:24" ht="12.2" customHeight="1">
      <c r="B10" s="145"/>
      <c r="J10" s="150" t="str">
        <f t="shared" si="0"/>
        <v>03 漁業</v>
      </c>
      <c r="K10" s="151">
        <f t="shared" si="1"/>
        <v>0</v>
      </c>
      <c r="U10" s="668"/>
      <c r="V10" s="156"/>
      <c r="W10" s="672"/>
      <c r="X10" s="157" t="s">
        <v>105</v>
      </c>
    </row>
    <row r="11" spans="2:24">
      <c r="B11" s="145"/>
      <c r="J11" s="150" t="str">
        <f t="shared" si="0"/>
        <v>04 鉱業</v>
      </c>
      <c r="K11" s="151">
        <f t="shared" si="1"/>
        <v>0</v>
      </c>
      <c r="U11" s="669"/>
      <c r="V11" s="158"/>
      <c r="W11" s="158"/>
      <c r="X11" s="159" t="s">
        <v>106</v>
      </c>
    </row>
    <row r="12" spans="2:24">
      <c r="B12" s="145"/>
      <c r="J12" s="150" t="str">
        <f t="shared" si="0"/>
        <v>05 飲食料品</v>
      </c>
      <c r="K12" s="151">
        <f t="shared" si="1"/>
        <v>0</v>
      </c>
      <c r="U12" s="160" t="s">
        <v>107</v>
      </c>
      <c r="V12" s="161">
        <f>結果!AQ18</f>
        <v>0</v>
      </c>
      <c r="W12" s="162">
        <f>結果!AQ34</f>
        <v>0</v>
      </c>
      <c r="X12" s="163">
        <f>結果!AQ26</f>
        <v>0</v>
      </c>
    </row>
    <row r="13" spans="2:24">
      <c r="B13" s="145"/>
      <c r="J13" s="150" t="str">
        <f t="shared" si="0"/>
        <v>06 繊維製品</v>
      </c>
      <c r="K13" s="151">
        <f t="shared" si="1"/>
        <v>0</v>
      </c>
      <c r="U13" s="164" t="s">
        <v>108</v>
      </c>
      <c r="V13" s="165">
        <f>結果!AQ19</f>
        <v>0</v>
      </c>
      <c r="W13" s="165">
        <f>結果!AQ35</f>
        <v>0</v>
      </c>
      <c r="X13" s="166">
        <f>結果!AQ27</f>
        <v>0</v>
      </c>
    </row>
    <row r="14" spans="2:24">
      <c r="B14" s="145"/>
      <c r="J14" s="150" t="str">
        <f t="shared" si="0"/>
        <v>07 パルプ・紙・木製品</v>
      </c>
      <c r="K14" s="151">
        <f t="shared" si="1"/>
        <v>0</v>
      </c>
      <c r="U14" s="167" t="s">
        <v>68</v>
      </c>
      <c r="V14" s="168">
        <f>結果!AQ20</f>
        <v>0</v>
      </c>
      <c r="W14" s="168">
        <f>結果!AQ36</f>
        <v>0</v>
      </c>
      <c r="X14" s="169">
        <f>結果!AQ28</f>
        <v>0</v>
      </c>
    </row>
    <row r="15" spans="2:24" ht="12.75" thickBot="1">
      <c r="B15" s="145"/>
      <c r="J15" s="150" t="str">
        <f t="shared" si="0"/>
        <v>08 化学製品</v>
      </c>
      <c r="K15" s="151">
        <f t="shared" si="1"/>
        <v>0</v>
      </c>
      <c r="U15" s="170" t="s">
        <v>62</v>
      </c>
      <c r="V15" s="171">
        <f>SUM(V12:V14)</f>
        <v>0</v>
      </c>
      <c r="W15" s="171">
        <f>SUM(W12:W14)</f>
        <v>0</v>
      </c>
      <c r="X15" s="172">
        <f>SUM(X12:X14)</f>
        <v>0</v>
      </c>
    </row>
    <row r="16" spans="2:24">
      <c r="B16" s="145"/>
      <c r="J16" s="150" t="str">
        <f t="shared" si="0"/>
        <v>09 石油・石炭製品</v>
      </c>
      <c r="K16" s="151">
        <f t="shared" si="1"/>
        <v>0</v>
      </c>
      <c r="U16" s="173" t="s">
        <v>109</v>
      </c>
      <c r="V16" s="174"/>
      <c r="W16" s="174"/>
      <c r="X16" s="174"/>
    </row>
    <row r="17" spans="2:24">
      <c r="B17" s="145"/>
      <c r="J17" s="150" t="str">
        <f t="shared" si="0"/>
        <v>10 プラスチック・ゴム製品</v>
      </c>
      <c r="K17" s="151">
        <f t="shared" si="1"/>
        <v>0</v>
      </c>
      <c r="U17" s="175" t="s">
        <v>110</v>
      </c>
    </row>
    <row r="18" spans="2:24">
      <c r="B18" s="145"/>
      <c r="J18" s="150" t="str">
        <f t="shared" si="0"/>
        <v>11 窯業・土石製品</v>
      </c>
      <c r="K18" s="151">
        <f t="shared" si="1"/>
        <v>0</v>
      </c>
    </row>
    <row r="19" spans="2:24" ht="12.2" customHeight="1" thickBot="1">
      <c r="B19" s="145"/>
      <c r="J19" s="150" t="str">
        <f t="shared" si="0"/>
        <v>12 鉄鋼</v>
      </c>
      <c r="K19" s="151">
        <f t="shared" si="1"/>
        <v>0</v>
      </c>
      <c r="U19" s="141" t="s">
        <v>339</v>
      </c>
      <c r="W19" s="176"/>
      <c r="X19" s="176" t="str">
        <f>W6</f>
        <v>(単位：億円)</v>
      </c>
    </row>
    <row r="20" spans="2:24" ht="12.2" customHeight="1">
      <c r="B20" s="145"/>
      <c r="J20" s="150" t="str">
        <f t="shared" si="0"/>
        <v>13 非鉄金属</v>
      </c>
      <c r="K20" s="151">
        <f t="shared" si="1"/>
        <v>0</v>
      </c>
      <c r="U20" s="673"/>
      <c r="V20" s="674" t="s">
        <v>111</v>
      </c>
      <c r="W20" s="677" t="s">
        <v>112</v>
      </c>
      <c r="X20" s="178" t="s">
        <v>104</v>
      </c>
    </row>
    <row r="21" spans="2:24" ht="12.2" customHeight="1">
      <c r="B21" s="145"/>
      <c r="J21" s="150" t="str">
        <f t="shared" si="0"/>
        <v>14 金属製品</v>
      </c>
      <c r="K21" s="151">
        <f t="shared" si="1"/>
        <v>0</v>
      </c>
      <c r="U21" s="668"/>
      <c r="V21" s="675"/>
      <c r="W21" s="675"/>
      <c r="X21" s="179" t="s">
        <v>105</v>
      </c>
    </row>
    <row r="22" spans="2:24" ht="12.2" customHeight="1">
      <c r="B22" s="145"/>
      <c r="J22" s="150" t="str">
        <f t="shared" si="0"/>
        <v>15 はん用機械</v>
      </c>
      <c r="K22" s="151">
        <f t="shared" si="1"/>
        <v>0</v>
      </c>
      <c r="U22" s="669"/>
      <c r="V22" s="676"/>
      <c r="W22" s="676"/>
      <c r="X22" s="180" t="s">
        <v>106</v>
      </c>
    </row>
    <row r="23" spans="2:24" ht="12.2" customHeight="1">
      <c r="B23" s="145"/>
      <c r="J23" s="150" t="str">
        <f t="shared" si="0"/>
        <v>16 生産用機械</v>
      </c>
      <c r="K23" s="151">
        <f t="shared" si="1"/>
        <v>0</v>
      </c>
      <c r="U23" s="605" t="str">
        <f>TEXT(入力!B6,"00")&amp;" "&amp;入力!C6</f>
        <v>01 農業</v>
      </c>
      <c r="V23" s="181">
        <f>+結果!D21</f>
        <v>0</v>
      </c>
      <c r="W23" s="182">
        <f>+結果!D37</f>
        <v>0</v>
      </c>
      <c r="X23" s="183">
        <f>+結果!D29</f>
        <v>0</v>
      </c>
    </row>
    <row r="24" spans="2:24" ht="12.2" customHeight="1">
      <c r="B24" s="145"/>
      <c r="J24" s="150" t="str">
        <f t="shared" si="0"/>
        <v>17 業務用機械</v>
      </c>
      <c r="K24" s="151">
        <f t="shared" si="1"/>
        <v>0</v>
      </c>
      <c r="U24" s="184" t="str">
        <f>TEXT(入力!B7,"00")&amp;" "&amp;入力!C7</f>
        <v>02 林業</v>
      </c>
      <c r="V24" s="185">
        <f>+結果!E21</f>
        <v>0</v>
      </c>
      <c r="W24" s="185">
        <f>+結果!E37</f>
        <v>0</v>
      </c>
      <c r="X24" s="186">
        <f>+結果!E29</f>
        <v>0</v>
      </c>
    </row>
    <row r="25" spans="2:24" ht="12.2" customHeight="1">
      <c r="B25" s="145"/>
      <c r="J25" s="150" t="str">
        <f t="shared" si="0"/>
        <v>18 電子部品</v>
      </c>
      <c r="K25" s="151">
        <f t="shared" si="1"/>
        <v>0</v>
      </c>
      <c r="U25" s="184" t="str">
        <f>TEXT(入力!B8,"00")&amp;" "&amp;入力!C8</f>
        <v>03 漁業</v>
      </c>
      <c r="V25" s="185">
        <f>+結果!F21</f>
        <v>0</v>
      </c>
      <c r="W25" s="185">
        <f>+結果!F37</f>
        <v>0</v>
      </c>
      <c r="X25" s="186">
        <f>+結果!F29</f>
        <v>0</v>
      </c>
    </row>
    <row r="26" spans="2:24" ht="12.2" customHeight="1">
      <c r="B26" s="145"/>
      <c r="J26" s="150" t="str">
        <f t="shared" si="0"/>
        <v>19 電気機械</v>
      </c>
      <c r="K26" s="151">
        <f t="shared" si="1"/>
        <v>0</v>
      </c>
      <c r="U26" s="184" t="str">
        <f>TEXT(入力!B9,"00")&amp;" "&amp;入力!C9</f>
        <v>04 鉱業</v>
      </c>
      <c r="V26" s="185">
        <f>+結果!G21</f>
        <v>0</v>
      </c>
      <c r="W26" s="185">
        <f>+結果!G37</f>
        <v>0</v>
      </c>
      <c r="X26" s="186">
        <f>+結果!G29</f>
        <v>0</v>
      </c>
    </row>
    <row r="27" spans="2:24">
      <c r="B27" s="145"/>
      <c r="J27" s="150" t="str">
        <f t="shared" si="0"/>
        <v>20 情報通信機器</v>
      </c>
      <c r="K27" s="151">
        <f t="shared" si="1"/>
        <v>0</v>
      </c>
      <c r="U27" s="184" t="str">
        <f>TEXT(入力!B10,"00")&amp;" "&amp;入力!C10</f>
        <v>05 飲食料品</v>
      </c>
      <c r="V27" s="185">
        <f>+結果!H21</f>
        <v>0</v>
      </c>
      <c r="W27" s="185">
        <f>+結果!H37</f>
        <v>0</v>
      </c>
      <c r="X27" s="186">
        <f>+結果!H29</f>
        <v>0</v>
      </c>
    </row>
    <row r="28" spans="2:24">
      <c r="B28" s="145"/>
      <c r="J28" s="150" t="str">
        <f t="shared" si="0"/>
        <v>21 輸送機械</v>
      </c>
      <c r="K28" s="151">
        <f t="shared" si="1"/>
        <v>0</v>
      </c>
      <c r="U28" s="184" t="str">
        <f>TEXT(入力!B11,"00")&amp;" "&amp;入力!C11</f>
        <v>06 繊維製品</v>
      </c>
      <c r="V28" s="185">
        <f>+結果!I21</f>
        <v>0</v>
      </c>
      <c r="W28" s="185">
        <f>+結果!I37</f>
        <v>0</v>
      </c>
      <c r="X28" s="186">
        <f>+結果!I29</f>
        <v>0</v>
      </c>
    </row>
    <row r="29" spans="2:24">
      <c r="B29" s="145"/>
      <c r="G29" s="187" t="s">
        <v>113</v>
      </c>
      <c r="J29" s="150" t="str">
        <f t="shared" si="0"/>
        <v>22 その他の製造工業製品</v>
      </c>
      <c r="K29" s="151">
        <f t="shared" si="1"/>
        <v>0</v>
      </c>
      <c r="U29" s="184" t="str">
        <f>TEXT(入力!B12,"00")&amp;" "&amp;入力!C12</f>
        <v>07 パルプ・紙・木製品</v>
      </c>
      <c r="V29" s="185">
        <f>+結果!J21</f>
        <v>0</v>
      </c>
      <c r="W29" s="185">
        <f>+結果!J37</f>
        <v>0</v>
      </c>
      <c r="X29" s="186">
        <f>+結果!J29</f>
        <v>0</v>
      </c>
    </row>
    <row r="30" spans="2:24">
      <c r="B30" s="145"/>
      <c r="G30" s="141" t="str">
        <f>U23</f>
        <v>01 農業</v>
      </c>
      <c r="H30" s="188">
        <f>+'１次効果'!E138</f>
        <v>0</v>
      </c>
      <c r="J30" s="150" t="str">
        <f t="shared" si="0"/>
        <v>23 建設</v>
      </c>
      <c r="K30" s="151">
        <f t="shared" si="1"/>
        <v>0</v>
      </c>
      <c r="U30" s="184" t="str">
        <f>TEXT(入力!B13,"00")&amp;" "&amp;入力!C13</f>
        <v>08 化学製品</v>
      </c>
      <c r="V30" s="185">
        <f>+結果!K21</f>
        <v>0</v>
      </c>
      <c r="W30" s="185">
        <f>+結果!K37</f>
        <v>0</v>
      </c>
      <c r="X30" s="186">
        <f>+結果!K29</f>
        <v>0</v>
      </c>
    </row>
    <row r="31" spans="2:24">
      <c r="B31" s="145"/>
      <c r="G31" s="141" t="str">
        <f t="shared" ref="G31:G65" si="2">U24</f>
        <v>02 林業</v>
      </c>
      <c r="H31" s="188">
        <f>+'１次効果'!E139</f>
        <v>0</v>
      </c>
      <c r="J31" s="150" t="str">
        <f t="shared" si="0"/>
        <v>24 電力・ガス・熱供給</v>
      </c>
      <c r="K31" s="151">
        <f t="shared" si="1"/>
        <v>0</v>
      </c>
      <c r="U31" s="184" t="str">
        <f>TEXT(入力!B14,"00")&amp;" "&amp;入力!C14</f>
        <v>09 石油・石炭製品</v>
      </c>
      <c r="V31" s="185">
        <f>+結果!L21</f>
        <v>0</v>
      </c>
      <c r="W31" s="185">
        <f>+結果!L37</f>
        <v>0</v>
      </c>
      <c r="X31" s="186">
        <f>+結果!L29</f>
        <v>0</v>
      </c>
    </row>
    <row r="32" spans="2:24">
      <c r="B32" s="145"/>
      <c r="G32" s="141" t="str">
        <f t="shared" si="2"/>
        <v>03 漁業</v>
      </c>
      <c r="H32" s="188">
        <f>+'１次効果'!E140</f>
        <v>0</v>
      </c>
      <c r="J32" s="150" t="str">
        <f t="shared" si="0"/>
        <v>25 水道</v>
      </c>
      <c r="K32" s="151">
        <f t="shared" si="1"/>
        <v>0</v>
      </c>
      <c r="U32" s="184" t="str">
        <f>TEXT(入力!B15,"00")&amp;" "&amp;入力!C15</f>
        <v>10 プラスチック・ゴム製品</v>
      </c>
      <c r="V32" s="185">
        <f>+結果!M21</f>
        <v>0</v>
      </c>
      <c r="W32" s="185">
        <f>+結果!M37</f>
        <v>0</v>
      </c>
      <c r="X32" s="186">
        <f>+結果!M29</f>
        <v>0</v>
      </c>
    </row>
    <row r="33" spans="1:24">
      <c r="G33" s="141" t="str">
        <f t="shared" si="2"/>
        <v>04 鉱業</v>
      </c>
      <c r="H33" s="188">
        <f>+'１次効果'!E141</f>
        <v>0</v>
      </c>
      <c r="J33" s="150" t="str">
        <f t="shared" si="0"/>
        <v>26 廃棄物処理</v>
      </c>
      <c r="K33" s="151">
        <f t="shared" si="1"/>
        <v>0</v>
      </c>
      <c r="U33" s="184" t="str">
        <f>TEXT(入力!B16,"00")&amp;" "&amp;入力!C16</f>
        <v>11 窯業・土石製品</v>
      </c>
      <c r="V33" s="185">
        <f>+結果!N21</f>
        <v>0</v>
      </c>
      <c r="W33" s="185">
        <f>+結果!N37</f>
        <v>0</v>
      </c>
      <c r="X33" s="186">
        <f>+結果!N29</f>
        <v>0</v>
      </c>
    </row>
    <row r="34" spans="1:24">
      <c r="G34" s="141" t="str">
        <f t="shared" si="2"/>
        <v>05 飲食料品</v>
      </c>
      <c r="H34" s="188">
        <f>+'１次効果'!E142</f>
        <v>0</v>
      </c>
      <c r="J34" s="150" t="str">
        <f t="shared" si="0"/>
        <v>27 商業</v>
      </c>
      <c r="K34" s="151">
        <f t="shared" si="1"/>
        <v>0</v>
      </c>
      <c r="U34" s="184" t="str">
        <f>TEXT(入力!B17,"00")&amp;" "&amp;入力!C17</f>
        <v>12 鉄鋼</v>
      </c>
      <c r="V34" s="185">
        <f>+結果!O21</f>
        <v>0</v>
      </c>
      <c r="W34" s="185">
        <f>+結果!O37</f>
        <v>0</v>
      </c>
      <c r="X34" s="186">
        <f>+結果!O29</f>
        <v>0</v>
      </c>
    </row>
    <row r="35" spans="1:24">
      <c r="G35" s="141" t="str">
        <f t="shared" si="2"/>
        <v>06 繊維製品</v>
      </c>
      <c r="H35" s="188">
        <f>+'１次効果'!E143</f>
        <v>0</v>
      </c>
      <c r="J35" s="150" t="str">
        <f t="shared" si="0"/>
        <v>28 金融・保険</v>
      </c>
      <c r="K35" s="151">
        <f t="shared" si="1"/>
        <v>0</v>
      </c>
      <c r="U35" s="184" t="str">
        <f>TEXT(入力!B18,"00")&amp;" "&amp;入力!C18</f>
        <v>13 非鉄金属</v>
      </c>
      <c r="V35" s="192">
        <f>+結果!P21</f>
        <v>0</v>
      </c>
      <c r="W35" s="192">
        <f>+結果!P37</f>
        <v>0</v>
      </c>
      <c r="X35" s="193">
        <f>+結果!P29</f>
        <v>0</v>
      </c>
    </row>
    <row r="36" spans="1:24">
      <c r="G36" s="141" t="str">
        <f t="shared" si="2"/>
        <v>07 パルプ・紙・木製品</v>
      </c>
      <c r="H36" s="188">
        <f>+'１次効果'!E144</f>
        <v>0</v>
      </c>
      <c r="J36" s="150" t="str">
        <f t="shared" si="0"/>
        <v>29 不動産</v>
      </c>
      <c r="K36" s="151">
        <f t="shared" si="1"/>
        <v>0</v>
      </c>
      <c r="L36" s="189"/>
      <c r="M36" s="189"/>
      <c r="U36" s="184" t="str">
        <f>TEXT(入力!B19,"00")&amp;" "&amp;入力!C19</f>
        <v>14 金属製品</v>
      </c>
      <c r="V36" s="185">
        <f>+結果!Q21</f>
        <v>0</v>
      </c>
      <c r="W36" s="185">
        <f>+結果!Q37</f>
        <v>0</v>
      </c>
      <c r="X36" s="196">
        <f>+結果!Q29</f>
        <v>0</v>
      </c>
    </row>
    <row r="37" spans="1:24">
      <c r="C37" s="190"/>
      <c r="G37" s="141" t="str">
        <f t="shared" si="2"/>
        <v>08 化学製品</v>
      </c>
      <c r="H37" s="188">
        <f>+'１次効果'!E145</f>
        <v>0</v>
      </c>
      <c r="J37" s="150" t="str">
        <f t="shared" si="0"/>
        <v>30 運輸・郵便</v>
      </c>
      <c r="K37" s="151">
        <f t="shared" si="1"/>
        <v>0</v>
      </c>
      <c r="L37" s="189"/>
      <c r="M37" s="189"/>
      <c r="U37" s="184" t="str">
        <f>TEXT(入力!B20,"00")&amp;" "&amp;入力!C20</f>
        <v>15 はん用機械</v>
      </c>
      <c r="V37" s="185">
        <f>+結果!R21</f>
        <v>0</v>
      </c>
      <c r="W37" s="185">
        <f>+結果!R37</f>
        <v>0</v>
      </c>
      <c r="X37" s="196">
        <f>+結果!R29</f>
        <v>0</v>
      </c>
    </row>
    <row r="38" spans="1:24">
      <c r="D38" s="191"/>
      <c r="E38" s="191"/>
      <c r="G38" s="141" t="str">
        <f t="shared" si="2"/>
        <v>09 石油・石炭製品</v>
      </c>
      <c r="H38" s="188">
        <f>+'１次効果'!E146</f>
        <v>0</v>
      </c>
      <c r="J38" s="150" t="str">
        <f t="shared" si="0"/>
        <v>31 情報通信</v>
      </c>
      <c r="K38" s="151">
        <f t="shared" si="1"/>
        <v>0</v>
      </c>
      <c r="L38" s="189"/>
      <c r="M38" s="189"/>
      <c r="U38" s="184" t="str">
        <f>TEXT(入力!B21,"00")&amp;" "&amp;入力!C21</f>
        <v>16 生産用機械</v>
      </c>
      <c r="V38" s="185">
        <f>+結果!S21</f>
        <v>0</v>
      </c>
      <c r="W38" s="185">
        <f>+結果!S37</f>
        <v>0</v>
      </c>
      <c r="X38" s="196">
        <f>+結果!S29</f>
        <v>0</v>
      </c>
    </row>
    <row r="39" spans="1:24" ht="12.75" thickBot="1">
      <c r="C39" s="190" t="s">
        <v>114</v>
      </c>
      <c r="D39" s="194"/>
      <c r="E39" s="194"/>
      <c r="G39" s="141" t="str">
        <f t="shared" si="2"/>
        <v>10 プラスチック・ゴム製品</v>
      </c>
      <c r="H39" s="188">
        <f>+'１次効果'!E147</f>
        <v>0</v>
      </c>
      <c r="J39" s="150" t="str">
        <f t="shared" si="0"/>
        <v>32 公務</v>
      </c>
      <c r="K39" s="151">
        <f t="shared" si="1"/>
        <v>0</v>
      </c>
      <c r="L39" s="189"/>
      <c r="M39" s="195" t="s">
        <v>115</v>
      </c>
      <c r="N39" s="174"/>
      <c r="O39" s="174"/>
      <c r="P39" s="174"/>
      <c r="U39" s="184" t="str">
        <f>TEXT(入力!B22,"00")&amp;" "&amp;入力!C22</f>
        <v>17 業務用機械</v>
      </c>
      <c r="V39" s="185">
        <f>+結果!T21</f>
        <v>0</v>
      </c>
      <c r="W39" s="185">
        <f>+結果!T37</f>
        <v>0</v>
      </c>
      <c r="X39" s="196">
        <f>+結果!T29</f>
        <v>0</v>
      </c>
    </row>
    <row r="40" spans="1:24" ht="13.5" thickTop="1" thickBot="1">
      <c r="C40" s="197">
        <f>'１次効果'!D46</f>
        <v>0</v>
      </c>
      <c r="G40" s="141" t="str">
        <f t="shared" si="2"/>
        <v>11 窯業・土石製品</v>
      </c>
      <c r="H40" s="188">
        <f>+'１次効果'!E148</f>
        <v>0</v>
      </c>
      <c r="J40" s="150" t="str">
        <f t="shared" si="0"/>
        <v>33 教育・研究</v>
      </c>
      <c r="K40" s="151">
        <f t="shared" si="1"/>
        <v>0</v>
      </c>
      <c r="L40" s="189"/>
      <c r="M40" s="664"/>
      <c r="N40" s="664"/>
      <c r="O40" s="664"/>
      <c r="P40" s="664"/>
      <c r="Q40" s="664"/>
      <c r="R40" s="664"/>
      <c r="U40" s="184" t="str">
        <f>TEXT(入力!B23,"00")&amp;" "&amp;入力!C23</f>
        <v>18 電子部品</v>
      </c>
      <c r="V40" s="185">
        <f>+結果!U21</f>
        <v>0</v>
      </c>
      <c r="W40" s="185">
        <f>+結果!U37</f>
        <v>0</v>
      </c>
      <c r="X40" s="196">
        <f>+結果!U29</f>
        <v>0</v>
      </c>
    </row>
    <row r="41" spans="1:24" ht="12.75" thickTop="1">
      <c r="G41" s="141" t="str">
        <f t="shared" si="2"/>
        <v>12 鉄鋼</v>
      </c>
      <c r="H41" s="188">
        <f>+'１次効果'!E149</f>
        <v>0</v>
      </c>
      <c r="J41" s="150" t="str">
        <f t="shared" si="0"/>
        <v>34 医療・福祉</v>
      </c>
      <c r="K41" s="151">
        <f t="shared" si="1"/>
        <v>0</v>
      </c>
      <c r="L41" s="189"/>
      <c r="M41" s="189"/>
      <c r="U41" s="184" t="str">
        <f>TEXT(入力!B24,"00")&amp;" "&amp;入力!C24</f>
        <v>19 電気機械</v>
      </c>
      <c r="V41" s="185">
        <f>+結果!V21</f>
        <v>0</v>
      </c>
      <c r="W41" s="185">
        <f>+結果!V37</f>
        <v>0</v>
      </c>
      <c r="X41" s="196">
        <f>+結果!V29</f>
        <v>0</v>
      </c>
    </row>
    <row r="42" spans="1:24">
      <c r="G42" s="141" t="str">
        <f t="shared" si="2"/>
        <v>13 非鉄金属</v>
      </c>
      <c r="H42" s="188">
        <f>+'１次効果'!E150</f>
        <v>0</v>
      </c>
      <c r="J42" s="150" t="str">
        <f t="shared" si="0"/>
        <v>35 他に分類されない会員制団体</v>
      </c>
      <c r="K42" s="151">
        <f t="shared" si="1"/>
        <v>0</v>
      </c>
      <c r="L42" s="189"/>
      <c r="M42" s="189"/>
      <c r="U42" s="184" t="str">
        <f>TEXT(入力!B25,"00")&amp;" "&amp;入力!C25</f>
        <v>20 情報通信機器</v>
      </c>
      <c r="V42" s="185">
        <f>+結果!W21</f>
        <v>0</v>
      </c>
      <c r="W42" s="185">
        <f>+結果!W37</f>
        <v>0</v>
      </c>
      <c r="X42" s="196">
        <f>+結果!W29</f>
        <v>0</v>
      </c>
    </row>
    <row r="43" spans="1:24" ht="12.2" customHeight="1">
      <c r="G43" s="141" t="str">
        <f t="shared" si="2"/>
        <v>14 金属製品</v>
      </c>
      <c r="H43" s="188">
        <f>+'１次効果'!E151</f>
        <v>0</v>
      </c>
      <c r="J43" s="150" t="str">
        <f t="shared" si="0"/>
        <v>36 対事業所サービス</v>
      </c>
      <c r="K43" s="151">
        <f t="shared" si="1"/>
        <v>0</v>
      </c>
      <c r="L43" s="189"/>
      <c r="U43" s="184" t="str">
        <f>TEXT(入力!B26,"00")&amp;" "&amp;入力!C26</f>
        <v>21 輸送機械</v>
      </c>
      <c r="V43" s="185">
        <f>+結果!X21</f>
        <v>0</v>
      </c>
      <c r="W43" s="185">
        <f>+結果!X37</f>
        <v>0</v>
      </c>
      <c r="X43" s="196">
        <f>+結果!X29</f>
        <v>0</v>
      </c>
    </row>
    <row r="44" spans="1:24" ht="12.2" customHeight="1">
      <c r="G44" s="141" t="str">
        <f t="shared" si="2"/>
        <v>15 はん用機械</v>
      </c>
      <c r="H44" s="188">
        <f>+'１次効果'!E152</f>
        <v>0</v>
      </c>
      <c r="J44" s="150" t="str">
        <f t="shared" si="0"/>
        <v>37 対個人サービス</v>
      </c>
      <c r="K44" s="151">
        <f t="shared" si="1"/>
        <v>0</v>
      </c>
      <c r="L44" s="189"/>
      <c r="Q44" s="198"/>
      <c r="U44" s="184" t="str">
        <f>TEXT(入力!B27,"00")&amp;" "&amp;入力!C27</f>
        <v>22 その他の製造工業製品</v>
      </c>
      <c r="V44" s="185">
        <f>+結果!Y21</f>
        <v>0</v>
      </c>
      <c r="W44" s="185">
        <f>+結果!Y37</f>
        <v>0</v>
      </c>
      <c r="X44" s="196">
        <f>+結果!Y29</f>
        <v>0</v>
      </c>
    </row>
    <row r="45" spans="1:24">
      <c r="A45" s="143"/>
      <c r="C45" s="199"/>
      <c r="D45" s="199"/>
      <c r="E45" s="199"/>
      <c r="G45" s="141" t="str">
        <f t="shared" si="2"/>
        <v>16 生産用機械</v>
      </c>
      <c r="H45" s="188">
        <f>+'１次効果'!E153</f>
        <v>0</v>
      </c>
      <c r="J45" s="150" t="str">
        <f t="shared" si="0"/>
        <v>38 事務用品</v>
      </c>
      <c r="K45" s="151">
        <f t="shared" si="1"/>
        <v>0</v>
      </c>
      <c r="L45" s="189"/>
      <c r="M45" s="189"/>
      <c r="Q45" s="198"/>
      <c r="U45" s="184" t="str">
        <f>TEXT(入力!B28,"00")&amp;" "&amp;入力!C28</f>
        <v>23 建設</v>
      </c>
      <c r="V45" s="185">
        <f>+結果!Z21</f>
        <v>0</v>
      </c>
      <c r="W45" s="185">
        <f>+結果!Z37</f>
        <v>0</v>
      </c>
      <c r="X45" s="196">
        <f>+結果!Z29</f>
        <v>0</v>
      </c>
    </row>
    <row r="46" spans="1:24">
      <c r="A46" s="143"/>
      <c r="G46" s="141" t="str">
        <f t="shared" si="2"/>
        <v>17 業務用機械</v>
      </c>
      <c r="H46" s="188">
        <f>+'１次効果'!E154</f>
        <v>0</v>
      </c>
      <c r="J46" s="150" t="str">
        <f t="shared" si="0"/>
        <v>39 分類不明</v>
      </c>
      <c r="K46" s="151">
        <f t="shared" si="1"/>
        <v>0</v>
      </c>
      <c r="L46" s="189"/>
      <c r="M46" s="189"/>
      <c r="Q46" s="198"/>
      <c r="U46" s="184" t="str">
        <f>TEXT(入力!B29,"00")&amp;" "&amp;入力!C29</f>
        <v>24 電力・ガス・熱供給</v>
      </c>
      <c r="V46" s="185">
        <f>+結果!AA21</f>
        <v>0</v>
      </c>
      <c r="W46" s="185">
        <f>+結果!AA37</f>
        <v>0</v>
      </c>
      <c r="X46" s="196">
        <f>+結果!AA29</f>
        <v>0</v>
      </c>
    </row>
    <row r="47" spans="1:24" ht="13.5">
      <c r="D47" s="190" t="str">
        <f>C39</f>
        <v>★投資額</v>
      </c>
      <c r="E47" s="190"/>
      <c r="G47" s="141" t="str">
        <f t="shared" si="2"/>
        <v>18 電子部品</v>
      </c>
      <c r="H47" s="188">
        <f>+'１次効果'!E155</f>
        <v>0</v>
      </c>
      <c r="J47" s="150" t="str">
        <f>U62</f>
        <v>合計</v>
      </c>
      <c r="K47" s="200">
        <f>SUM(K8:K46)</f>
        <v>0</v>
      </c>
      <c r="L47" s="189"/>
      <c r="M47" s="189"/>
      <c r="P47" s="201"/>
      <c r="Q47" s="198"/>
      <c r="U47" s="184" t="str">
        <f>TEXT(入力!B30,"00")&amp;" "&amp;入力!C30</f>
        <v>25 水道</v>
      </c>
      <c r="V47" s="185">
        <f>+結果!AB21</f>
        <v>0</v>
      </c>
      <c r="W47" s="185">
        <f>+結果!AB37</f>
        <v>0</v>
      </c>
      <c r="X47" s="196">
        <f>+結果!AB29</f>
        <v>0</v>
      </c>
    </row>
    <row r="48" spans="1:24">
      <c r="D48" s="202">
        <f>C40</f>
        <v>0</v>
      </c>
      <c r="E48" s="203"/>
      <c r="G48" s="141" t="str">
        <f t="shared" si="2"/>
        <v>19 電気機械</v>
      </c>
      <c r="H48" s="188">
        <f>+'１次効果'!E156</f>
        <v>0</v>
      </c>
      <c r="J48" s="150"/>
      <c r="K48" s="204"/>
      <c r="L48" s="189"/>
      <c r="M48" s="189"/>
      <c r="Q48" s="198"/>
      <c r="S48" s="678" t="s">
        <v>116</v>
      </c>
      <c r="U48" s="184" t="str">
        <f>TEXT(入力!B31,"00")&amp;" "&amp;入力!C31</f>
        <v>26 廃棄物処理</v>
      </c>
      <c r="V48" s="185">
        <f>+結果!AC21</f>
        <v>0</v>
      </c>
      <c r="W48" s="185">
        <f>+結果!AC37</f>
        <v>0</v>
      </c>
      <c r="X48" s="196">
        <f>+結果!AC29</f>
        <v>0</v>
      </c>
    </row>
    <row r="49" spans="4:24">
      <c r="G49" s="141" t="str">
        <f t="shared" si="2"/>
        <v>20 情報通信機器</v>
      </c>
      <c r="H49" s="188">
        <f>+'１次効果'!E157</f>
        <v>0</v>
      </c>
      <c r="L49" s="205"/>
      <c r="M49" s="205"/>
      <c r="Q49" s="198"/>
      <c r="S49" s="678"/>
      <c r="U49" s="184" t="str">
        <f>TEXT(入力!B32,"00")&amp;" "&amp;入力!C32</f>
        <v>27 商業</v>
      </c>
      <c r="V49" s="185">
        <f>+結果!AD21</f>
        <v>0</v>
      </c>
      <c r="W49" s="185">
        <f>+結果!AD37</f>
        <v>0</v>
      </c>
      <c r="X49" s="196">
        <f>+結果!AD29</f>
        <v>0</v>
      </c>
    </row>
    <row r="50" spans="4:24" ht="12" customHeight="1">
      <c r="G50" s="141" t="str">
        <f t="shared" si="2"/>
        <v>21 輸送機械</v>
      </c>
      <c r="H50" s="188">
        <f>+'１次効果'!E158</f>
        <v>0</v>
      </c>
      <c r="J50" s="206" t="s">
        <v>117</v>
      </c>
      <c r="K50" s="207"/>
      <c r="L50" s="195"/>
      <c r="M50" s="208" t="s">
        <v>118</v>
      </c>
      <c r="Q50" s="209" t="s">
        <v>119</v>
      </c>
      <c r="S50" s="678"/>
      <c r="U50" s="184" t="str">
        <f>TEXT(入力!B33,"00")&amp;" "&amp;入力!C33</f>
        <v>28 金融・保険</v>
      </c>
      <c r="V50" s="185">
        <f>+結果!AE21</f>
        <v>0</v>
      </c>
      <c r="W50" s="185">
        <f>+結果!AE37</f>
        <v>0</v>
      </c>
      <c r="X50" s="196">
        <f>+結果!AE29</f>
        <v>0</v>
      </c>
    </row>
    <row r="51" spans="4:24">
      <c r="G51" s="141" t="str">
        <f t="shared" si="2"/>
        <v>22 その他の製造工業製品</v>
      </c>
      <c r="H51" s="188">
        <f>+'１次効果'!E159</f>
        <v>0</v>
      </c>
      <c r="J51" s="210" t="str">
        <f>U23</f>
        <v>01 農業</v>
      </c>
      <c r="K51" s="211">
        <f>'１次効果'!I138</f>
        <v>0</v>
      </c>
      <c r="L51" s="212"/>
      <c r="M51" s="213">
        <f>'１次効果'!G226</f>
        <v>0</v>
      </c>
      <c r="O51" s="141" t="s">
        <v>120</v>
      </c>
      <c r="P51" s="208" t="s">
        <v>121</v>
      </c>
      <c r="Q51" s="214">
        <f>'１次効果'!I226</f>
        <v>0.10017683465959328</v>
      </c>
      <c r="R51" s="208" t="s">
        <v>122</v>
      </c>
      <c r="S51" s="188">
        <f>'１次効果'!K226</f>
        <v>0</v>
      </c>
      <c r="U51" s="184" t="str">
        <f>TEXT(入力!B34,"00")&amp;" "&amp;入力!C34</f>
        <v>29 不動産</v>
      </c>
      <c r="V51" s="185">
        <f>+結果!AF21</f>
        <v>0</v>
      </c>
      <c r="W51" s="185">
        <f>+結果!AF37</f>
        <v>0</v>
      </c>
      <c r="X51" s="196">
        <f>+結果!AF29</f>
        <v>0</v>
      </c>
    </row>
    <row r="52" spans="4:24">
      <c r="G52" s="141" t="str">
        <f t="shared" si="2"/>
        <v>23 建設</v>
      </c>
      <c r="H52" s="188">
        <f>+'１次効果'!E160</f>
        <v>0</v>
      </c>
      <c r="J52" s="210" t="str">
        <f t="shared" ref="J52:J89" si="3">U24</f>
        <v>02 林業</v>
      </c>
      <c r="K52" s="211">
        <f>'１次効果'!I139</f>
        <v>0</v>
      </c>
      <c r="L52" s="212"/>
      <c r="M52" s="213">
        <f>'１次効果'!G227</f>
        <v>0</v>
      </c>
      <c r="O52" s="141" t="s">
        <v>123</v>
      </c>
      <c r="P52" s="208" t="s">
        <v>273</v>
      </c>
      <c r="Q52" s="214">
        <f>'１次効果'!I227</f>
        <v>0.26880168001050009</v>
      </c>
      <c r="R52" s="208" t="s">
        <v>122</v>
      </c>
      <c r="S52" s="188">
        <f>'１次効果'!K227</f>
        <v>0</v>
      </c>
      <c r="U52" s="184" t="str">
        <f>TEXT(入力!B35,"00")&amp;" "&amp;入力!C35</f>
        <v>30 運輸・郵便</v>
      </c>
      <c r="V52" s="185">
        <f>+結果!AG21</f>
        <v>0</v>
      </c>
      <c r="W52" s="185">
        <f>+結果!AG37</f>
        <v>0</v>
      </c>
      <c r="X52" s="196">
        <f>+結果!AG29</f>
        <v>0</v>
      </c>
    </row>
    <row r="53" spans="4:24">
      <c r="G53" s="141" t="str">
        <f t="shared" si="2"/>
        <v>24 電力・ガス・熱供給</v>
      </c>
      <c r="H53" s="188">
        <f>+'１次効果'!E161</f>
        <v>0</v>
      </c>
      <c r="J53" s="210" t="str">
        <f t="shared" si="3"/>
        <v>03 漁業</v>
      </c>
      <c r="K53" s="211">
        <f>'１次効果'!I140</f>
        <v>0</v>
      </c>
      <c r="L53" s="212"/>
      <c r="M53" s="213">
        <f>'１次効果'!G228</f>
        <v>0</v>
      </c>
      <c r="O53" s="141" t="s">
        <v>124</v>
      </c>
      <c r="P53" s="208" t="s">
        <v>273</v>
      </c>
      <c r="Q53" s="214">
        <f>'１次効果'!I228</f>
        <v>0.18161976771377347</v>
      </c>
      <c r="R53" s="208" t="s">
        <v>122</v>
      </c>
      <c r="S53" s="188">
        <f>'１次効果'!K228</f>
        <v>0</v>
      </c>
      <c r="U53" s="184" t="str">
        <f>TEXT(入力!B36,"00")&amp;" "&amp;入力!C36</f>
        <v>31 情報通信</v>
      </c>
      <c r="V53" s="185">
        <f>+結果!AH21</f>
        <v>0</v>
      </c>
      <c r="W53" s="185">
        <f>+結果!AH37</f>
        <v>0</v>
      </c>
      <c r="X53" s="196">
        <f>+結果!AH29</f>
        <v>0</v>
      </c>
    </row>
    <row r="54" spans="4:24">
      <c r="G54" s="141" t="str">
        <f t="shared" si="2"/>
        <v>25 水道</v>
      </c>
      <c r="H54" s="188">
        <f>+'１次効果'!E162</f>
        <v>0</v>
      </c>
      <c r="J54" s="210" t="str">
        <f t="shared" si="3"/>
        <v>04 鉱業</v>
      </c>
      <c r="K54" s="211">
        <f>'１次効果'!I141</f>
        <v>0</v>
      </c>
      <c r="L54" s="212"/>
      <c r="M54" s="213">
        <f>'１次効果'!G229</f>
        <v>0</v>
      </c>
      <c r="O54" s="141" t="s">
        <v>125</v>
      </c>
      <c r="P54" s="208" t="s">
        <v>273</v>
      </c>
      <c r="Q54" s="214">
        <f>'１次効果'!I229</f>
        <v>0.17144607843137255</v>
      </c>
      <c r="R54" s="208" t="s">
        <v>122</v>
      </c>
      <c r="S54" s="188">
        <f>'１次効果'!K229</f>
        <v>0</v>
      </c>
      <c r="U54" s="184" t="str">
        <f>TEXT(入力!B37,"00")&amp;" "&amp;入力!C37</f>
        <v>32 公務</v>
      </c>
      <c r="V54" s="185">
        <f>+結果!AI21</f>
        <v>0</v>
      </c>
      <c r="W54" s="185">
        <f>+結果!AI37</f>
        <v>0</v>
      </c>
      <c r="X54" s="196">
        <f>+結果!AI29</f>
        <v>0</v>
      </c>
    </row>
    <row r="55" spans="4:24">
      <c r="G55" s="141" t="str">
        <f t="shared" si="2"/>
        <v>26 廃棄物処理</v>
      </c>
      <c r="H55" s="188">
        <f>+'１次効果'!E163</f>
        <v>0</v>
      </c>
      <c r="J55" s="210" t="str">
        <f t="shared" si="3"/>
        <v>05 飲食料品</v>
      </c>
      <c r="K55" s="211">
        <f>'１次効果'!I142</f>
        <v>0</v>
      </c>
      <c r="L55" s="212"/>
      <c r="M55" s="213">
        <f>'１次効果'!G230</f>
        <v>0</v>
      </c>
      <c r="O55" s="175" t="s">
        <v>126</v>
      </c>
      <c r="P55" s="208" t="s">
        <v>273</v>
      </c>
      <c r="Q55" s="214">
        <f>'１次効果'!I230</f>
        <v>0.10301619117347</v>
      </c>
      <c r="R55" s="208" t="s">
        <v>122</v>
      </c>
      <c r="S55" s="188">
        <f>'１次効果'!K230</f>
        <v>0</v>
      </c>
      <c r="U55" s="184" t="str">
        <f>TEXT(入力!B38,"00")&amp;" "&amp;入力!C38</f>
        <v>33 教育・研究</v>
      </c>
      <c r="V55" s="185">
        <f>+結果!AJ21</f>
        <v>0</v>
      </c>
      <c r="W55" s="185">
        <f>+結果!AJ37</f>
        <v>0</v>
      </c>
      <c r="X55" s="196">
        <f>+結果!AJ29</f>
        <v>0</v>
      </c>
    </row>
    <row r="56" spans="4:24">
      <c r="G56" s="141" t="str">
        <f t="shared" si="2"/>
        <v>27 商業</v>
      </c>
      <c r="H56" s="188">
        <f>+'１次効果'!E164</f>
        <v>0</v>
      </c>
      <c r="J56" s="210" t="str">
        <f t="shared" si="3"/>
        <v>06 繊維製品</v>
      </c>
      <c r="K56" s="211">
        <f>'１次効果'!I143</f>
        <v>0</v>
      </c>
      <c r="L56" s="212"/>
      <c r="M56" s="213">
        <f>'１次効果'!G231</f>
        <v>0</v>
      </c>
      <c r="O56" s="141" t="s">
        <v>127</v>
      </c>
      <c r="P56" s="208" t="s">
        <v>273</v>
      </c>
      <c r="Q56" s="214">
        <f>'１次効果'!I231</f>
        <v>0.18658714223849454</v>
      </c>
      <c r="R56" s="208" t="s">
        <v>122</v>
      </c>
      <c r="S56" s="188">
        <f>'１次効果'!K231</f>
        <v>0</v>
      </c>
      <c r="U56" s="184" t="str">
        <f>TEXT(入力!B39,"00")&amp;" "&amp;入力!C39</f>
        <v>34 医療・福祉</v>
      </c>
      <c r="V56" s="185">
        <f>+結果!AK21</f>
        <v>0</v>
      </c>
      <c r="W56" s="185">
        <f>+結果!AK37</f>
        <v>0</v>
      </c>
      <c r="X56" s="196">
        <f>+結果!AK29</f>
        <v>0</v>
      </c>
    </row>
    <row r="57" spans="4:24">
      <c r="G57" s="141" t="str">
        <f t="shared" si="2"/>
        <v>28 金融・保険</v>
      </c>
      <c r="H57" s="188">
        <f>+'１次効果'!E165</f>
        <v>0</v>
      </c>
      <c r="J57" s="210" t="str">
        <f t="shared" si="3"/>
        <v>07 パルプ・紙・木製品</v>
      </c>
      <c r="K57" s="211">
        <f>'１次効果'!I144</f>
        <v>0</v>
      </c>
      <c r="L57" s="212"/>
      <c r="M57" s="213">
        <f>'１次効果'!G232</f>
        <v>0</v>
      </c>
      <c r="O57" s="141" t="s">
        <v>128</v>
      </c>
      <c r="P57" s="208" t="s">
        <v>273</v>
      </c>
      <c r="Q57" s="214">
        <f>'１次効果'!I232</f>
        <v>0.11601249574711577</v>
      </c>
      <c r="R57" s="208" t="s">
        <v>129</v>
      </c>
      <c r="S57" s="188">
        <f>'１次効果'!K232</f>
        <v>0</v>
      </c>
      <c r="U57" s="184" t="str">
        <f>TEXT(入力!B40,"00")&amp;" "&amp;入力!C40</f>
        <v>35 他に分類されない会員制団体</v>
      </c>
      <c r="V57" s="185">
        <f>+結果!AL21</f>
        <v>0</v>
      </c>
      <c r="W57" s="185">
        <f>+結果!AL37</f>
        <v>0</v>
      </c>
      <c r="X57" s="196">
        <f>+結果!AL29</f>
        <v>0</v>
      </c>
    </row>
    <row r="58" spans="4:24">
      <c r="D58" s="190" t="s">
        <v>130</v>
      </c>
      <c r="E58" s="190"/>
      <c r="G58" s="141" t="str">
        <f t="shared" si="2"/>
        <v>29 不動産</v>
      </c>
      <c r="H58" s="188">
        <f>+'１次効果'!E166</f>
        <v>0</v>
      </c>
      <c r="J58" s="210" t="str">
        <f t="shared" si="3"/>
        <v>08 化学製品</v>
      </c>
      <c r="K58" s="211">
        <f>'１次効果'!I145</f>
        <v>0</v>
      </c>
      <c r="L58" s="212"/>
      <c r="M58" s="213">
        <f>'１次効果'!G233</f>
        <v>0</v>
      </c>
      <c r="O58" s="141" t="s">
        <v>131</v>
      </c>
      <c r="P58" s="208" t="s">
        <v>273</v>
      </c>
      <c r="Q58" s="214">
        <f>'１次効果'!I233</f>
        <v>7.5196886084157727E-2</v>
      </c>
      <c r="R58" s="208" t="s">
        <v>122</v>
      </c>
      <c r="S58" s="188">
        <f>'１次効果'!K233</f>
        <v>0</v>
      </c>
      <c r="U58" s="184" t="str">
        <f>TEXT(入力!B41,"00")&amp;" "&amp;入力!C41</f>
        <v>36 対事業所サービス</v>
      </c>
      <c r="V58" s="185">
        <f>+結果!AM21</f>
        <v>0</v>
      </c>
      <c r="W58" s="185">
        <f>+結果!AM37</f>
        <v>0</v>
      </c>
      <c r="X58" s="196">
        <f>+結果!AM29</f>
        <v>0</v>
      </c>
    </row>
    <row r="59" spans="4:24">
      <c r="D59" s="202">
        <f>結果!AQ26</f>
        <v>0</v>
      </c>
      <c r="E59" s="203"/>
      <c r="G59" s="141" t="str">
        <f t="shared" si="2"/>
        <v>30 運輸・郵便</v>
      </c>
      <c r="H59" s="188">
        <f>+'１次効果'!E167</f>
        <v>0</v>
      </c>
      <c r="J59" s="210" t="str">
        <f t="shared" si="3"/>
        <v>09 石油・石炭製品</v>
      </c>
      <c r="K59" s="211">
        <f>'１次効果'!I146</f>
        <v>0</v>
      </c>
      <c r="L59" s="212"/>
      <c r="M59" s="213">
        <f>'１次効果'!G234</f>
        <v>0</v>
      </c>
      <c r="O59" s="141" t="s">
        <v>132</v>
      </c>
      <c r="P59" s="208" t="s">
        <v>273</v>
      </c>
      <c r="Q59" s="214">
        <f>'１次効果'!I234</f>
        <v>5.6987469939907753E-3</v>
      </c>
      <c r="R59" s="208" t="s">
        <v>122</v>
      </c>
      <c r="S59" s="188">
        <f>'１次効果'!K234</f>
        <v>0</v>
      </c>
      <c r="U59" s="184" t="str">
        <f>TEXT(入力!B42,"00")&amp;" "&amp;入力!C42</f>
        <v>37 対個人サービス</v>
      </c>
      <c r="V59" s="185">
        <f>+結果!AN21</f>
        <v>0</v>
      </c>
      <c r="W59" s="185">
        <f>+結果!AN37</f>
        <v>0</v>
      </c>
      <c r="X59" s="196">
        <f>+結果!AN29</f>
        <v>0</v>
      </c>
    </row>
    <row r="60" spans="4:24">
      <c r="G60" s="141" t="str">
        <f t="shared" si="2"/>
        <v>31 情報通信</v>
      </c>
      <c r="H60" s="188">
        <f>+'１次効果'!E168</f>
        <v>0</v>
      </c>
      <c r="J60" s="210" t="str">
        <f t="shared" si="3"/>
        <v>10 プラスチック・ゴム製品</v>
      </c>
      <c r="K60" s="211">
        <f>'１次効果'!I147</f>
        <v>0</v>
      </c>
      <c r="L60" s="212"/>
      <c r="M60" s="213">
        <f>'１次効果'!G235</f>
        <v>0</v>
      </c>
      <c r="O60" s="141" t="s">
        <v>133</v>
      </c>
      <c r="P60" s="208" t="s">
        <v>273</v>
      </c>
      <c r="Q60" s="214">
        <f>'１次効果'!I235</f>
        <v>0.15286022838374091</v>
      </c>
      <c r="R60" s="208" t="s">
        <v>122</v>
      </c>
      <c r="S60" s="188">
        <f>'１次効果'!K235</f>
        <v>0</v>
      </c>
      <c r="U60" s="184" t="str">
        <f>TEXT(入力!B43,"00")&amp;" "&amp;入力!C43</f>
        <v>38 事務用品</v>
      </c>
      <c r="V60" s="185">
        <f>+結果!AO21</f>
        <v>0</v>
      </c>
      <c r="W60" s="185">
        <f>+結果!AO37</f>
        <v>0</v>
      </c>
      <c r="X60" s="196">
        <f>+結果!AO29</f>
        <v>0</v>
      </c>
    </row>
    <row r="61" spans="4:24">
      <c r="G61" s="141" t="str">
        <f t="shared" si="2"/>
        <v>32 公務</v>
      </c>
      <c r="H61" s="188">
        <f>+'１次効果'!E169</f>
        <v>0</v>
      </c>
      <c r="J61" s="210" t="str">
        <f t="shared" si="3"/>
        <v>11 窯業・土石製品</v>
      </c>
      <c r="K61" s="211">
        <f>'１次効果'!I148</f>
        <v>0</v>
      </c>
      <c r="L61" s="212"/>
      <c r="M61" s="213">
        <f>'１次効果'!G236</f>
        <v>0</v>
      </c>
      <c r="O61" s="141" t="s">
        <v>134</v>
      </c>
      <c r="P61" s="208" t="s">
        <v>273</v>
      </c>
      <c r="Q61" s="214">
        <f>'１次効果'!I236</f>
        <v>0.17916627896157067</v>
      </c>
      <c r="R61" s="208" t="s">
        <v>122</v>
      </c>
      <c r="S61" s="188">
        <f>'１次効果'!K236</f>
        <v>0</v>
      </c>
      <c r="U61" s="215" t="str">
        <f>TEXT(入力!B44,"00")&amp;" "&amp;入力!C44</f>
        <v>39 分類不明</v>
      </c>
      <c r="V61" s="216">
        <f>+結果!AP21</f>
        <v>0</v>
      </c>
      <c r="W61" s="216">
        <f>+結果!AP37</f>
        <v>0</v>
      </c>
      <c r="X61" s="217">
        <f>+結果!AP29</f>
        <v>0</v>
      </c>
    </row>
    <row r="62" spans="4:24" ht="12.75" thickBot="1">
      <c r="G62" s="141" t="str">
        <f t="shared" si="2"/>
        <v>33 教育・研究</v>
      </c>
      <c r="H62" s="188">
        <f>+'１次効果'!E170</f>
        <v>0</v>
      </c>
      <c r="J62" s="210" t="str">
        <f t="shared" si="3"/>
        <v>12 鉄鋼</v>
      </c>
      <c r="K62" s="211">
        <f>'１次効果'!I149</f>
        <v>0</v>
      </c>
      <c r="L62" s="212"/>
      <c r="M62" s="213">
        <f>'１次効果'!G237</f>
        <v>0</v>
      </c>
      <c r="O62" s="141" t="s">
        <v>135</v>
      </c>
      <c r="P62" s="208" t="s">
        <v>273</v>
      </c>
      <c r="Q62" s="214">
        <f>'１次効果'!I237</f>
        <v>0.10055485901779283</v>
      </c>
      <c r="R62" s="208" t="s">
        <v>122</v>
      </c>
      <c r="S62" s="188">
        <f>'１次効果'!K237</f>
        <v>0</v>
      </c>
      <c r="U62" s="218" t="s">
        <v>56</v>
      </c>
      <c r="V62" s="219">
        <f>+結果!AQ21</f>
        <v>0</v>
      </c>
      <c r="W62" s="219">
        <f>+結果!AQ37</f>
        <v>0</v>
      </c>
      <c r="X62" s="220">
        <f>+結果!AQ29</f>
        <v>0</v>
      </c>
    </row>
    <row r="63" spans="4:24">
      <c r="G63" s="141" t="str">
        <f t="shared" si="2"/>
        <v>34 医療・福祉</v>
      </c>
      <c r="H63" s="188">
        <f>+'１次効果'!E171</f>
        <v>0</v>
      </c>
      <c r="J63" s="210" t="str">
        <f t="shared" si="3"/>
        <v>13 非鉄金属</v>
      </c>
      <c r="K63" s="211">
        <f>'１次効果'!I150</f>
        <v>0</v>
      </c>
      <c r="L63" s="212"/>
      <c r="M63" s="213">
        <f>'１次効果'!G238</f>
        <v>0</v>
      </c>
      <c r="O63" s="141" t="s">
        <v>136</v>
      </c>
      <c r="P63" s="208" t="s">
        <v>273</v>
      </c>
      <c r="Q63" s="214">
        <f>'１次効果'!I238</f>
        <v>7.1896065509493151E-2</v>
      </c>
      <c r="R63" s="208" t="s">
        <v>122</v>
      </c>
      <c r="S63" s="188">
        <f>'１次効果'!K238</f>
        <v>0</v>
      </c>
    </row>
    <row r="64" spans="4:24">
      <c r="G64" s="141" t="str">
        <f t="shared" si="2"/>
        <v>35 他に分類されない会員制団体</v>
      </c>
      <c r="H64" s="188">
        <f>+'１次効果'!E172</f>
        <v>0</v>
      </c>
      <c r="J64" s="210" t="str">
        <f t="shared" si="3"/>
        <v>14 金属製品</v>
      </c>
      <c r="K64" s="211">
        <f>'１次効果'!I151</f>
        <v>0</v>
      </c>
      <c r="M64" s="213">
        <f>'１次効果'!G239</f>
        <v>0</v>
      </c>
      <c r="P64" s="208" t="s">
        <v>273</v>
      </c>
      <c r="Q64" s="214">
        <f>'１次効果'!I239</f>
        <v>0.20986188697782507</v>
      </c>
      <c r="R64" s="208" t="s">
        <v>129</v>
      </c>
      <c r="S64" s="188">
        <f>'１次効果'!K239</f>
        <v>0</v>
      </c>
    </row>
    <row r="65" spans="7:19">
      <c r="G65" s="141" t="str">
        <f t="shared" si="2"/>
        <v>36 対事業所サービス</v>
      </c>
      <c r="H65" s="188">
        <f>+'１次効果'!E173</f>
        <v>0</v>
      </c>
      <c r="J65" s="210" t="str">
        <f t="shared" si="3"/>
        <v>15 はん用機械</v>
      </c>
      <c r="K65" s="211">
        <f>'１次効果'!I152</f>
        <v>0</v>
      </c>
      <c r="L65" s="212"/>
      <c r="M65" s="213">
        <f>'１次効果'!G240</f>
        <v>0</v>
      </c>
      <c r="P65" s="208" t="s">
        <v>273</v>
      </c>
      <c r="Q65" s="214">
        <f>'１次効果'!I240</f>
        <v>0.15975536056906409</v>
      </c>
      <c r="R65" s="208" t="s">
        <v>122</v>
      </c>
      <c r="S65" s="188">
        <f>'１次効果'!K240</f>
        <v>0</v>
      </c>
    </row>
    <row r="66" spans="7:19">
      <c r="G66" s="141" t="str">
        <f t="shared" ref="G66:G68" si="4">U59</f>
        <v>37 対個人サービス</v>
      </c>
      <c r="H66" s="188">
        <f>+'１次効果'!E174</f>
        <v>0</v>
      </c>
      <c r="J66" s="210" t="str">
        <f t="shared" si="3"/>
        <v>16 生産用機械</v>
      </c>
      <c r="K66" s="211">
        <f>'１次効果'!I153</f>
        <v>0</v>
      </c>
      <c r="L66" s="212"/>
      <c r="M66" s="213">
        <f>'１次効果'!G241</f>
        <v>0</v>
      </c>
      <c r="P66" s="208" t="s">
        <v>273</v>
      </c>
      <c r="Q66" s="214">
        <f>'１次効果'!I241</f>
        <v>0.18949312583331512</v>
      </c>
      <c r="R66" s="208" t="s">
        <v>122</v>
      </c>
      <c r="S66" s="188">
        <f>'１次効果'!K241</f>
        <v>0</v>
      </c>
    </row>
    <row r="67" spans="7:19">
      <c r="G67" s="141" t="str">
        <f t="shared" si="4"/>
        <v>38 事務用品</v>
      </c>
      <c r="H67" s="188">
        <f>+'１次効果'!E175</f>
        <v>0</v>
      </c>
      <c r="J67" s="210" t="str">
        <f t="shared" si="3"/>
        <v>17 業務用機械</v>
      </c>
      <c r="K67" s="211">
        <f>'１次効果'!I154</f>
        <v>0</v>
      </c>
      <c r="L67" s="212"/>
      <c r="M67" s="213">
        <f>'１次効果'!G242</f>
        <v>0</v>
      </c>
      <c r="P67" s="208" t="s">
        <v>273</v>
      </c>
      <c r="Q67" s="214">
        <f>'１次効果'!I242</f>
        <v>9.88475284102317E-2</v>
      </c>
      <c r="R67" s="208" t="s">
        <v>129</v>
      </c>
      <c r="S67" s="188">
        <f>'１次効果'!K242</f>
        <v>0</v>
      </c>
    </row>
    <row r="68" spans="7:19">
      <c r="G68" s="141" t="str">
        <f t="shared" si="4"/>
        <v>39 分類不明</v>
      </c>
      <c r="H68" s="188">
        <f>+'１次効果'!E176</f>
        <v>0</v>
      </c>
      <c r="J68" s="210" t="str">
        <f t="shared" si="3"/>
        <v>18 電子部品</v>
      </c>
      <c r="K68" s="211">
        <f>'１次効果'!I155</f>
        <v>0</v>
      </c>
      <c r="L68" s="212"/>
      <c r="M68" s="213">
        <f>'１次効果'!G243</f>
        <v>0</v>
      </c>
      <c r="P68" s="208" t="s">
        <v>273</v>
      </c>
      <c r="Q68" s="214">
        <f>'１次効果'!I243</f>
        <v>6.1758141002998625E-2</v>
      </c>
      <c r="R68" s="208" t="s">
        <v>122</v>
      </c>
      <c r="S68" s="188">
        <f>'１次効果'!K243</f>
        <v>0</v>
      </c>
    </row>
    <row r="69" spans="7:19">
      <c r="G69" s="141" t="str">
        <f>U62</f>
        <v>合計</v>
      </c>
      <c r="H69" s="221">
        <f>SUM(H30:H68)</f>
        <v>0</v>
      </c>
      <c r="J69" s="210" t="str">
        <f t="shared" si="3"/>
        <v>19 電気機械</v>
      </c>
      <c r="K69" s="211">
        <f>'１次効果'!I156</f>
        <v>0</v>
      </c>
      <c r="L69" s="212"/>
      <c r="M69" s="213">
        <f>'１次効果'!G244</f>
        <v>0</v>
      </c>
      <c r="P69" s="208" t="s">
        <v>273</v>
      </c>
      <c r="Q69" s="214">
        <f>'１次効果'!I244</f>
        <v>0.1315659890598071</v>
      </c>
      <c r="R69" s="208" t="s">
        <v>137</v>
      </c>
      <c r="S69" s="188">
        <f>'１次効果'!K244</f>
        <v>0</v>
      </c>
    </row>
    <row r="70" spans="7:19">
      <c r="G70" s="174"/>
      <c r="H70" s="174"/>
      <c r="J70" s="210" t="str">
        <f t="shared" si="3"/>
        <v>20 情報通信機器</v>
      </c>
      <c r="K70" s="211">
        <f>'１次効果'!I157</f>
        <v>0</v>
      </c>
      <c r="L70" s="212"/>
      <c r="M70" s="213">
        <f>'１次効果'!G245</f>
        <v>0</v>
      </c>
      <c r="P70" s="208" t="s">
        <v>273</v>
      </c>
      <c r="Q70" s="214">
        <f>'１次効果'!I245</f>
        <v>0.14908531183557761</v>
      </c>
      <c r="R70" s="208" t="s">
        <v>138</v>
      </c>
      <c r="S70" s="188">
        <f>'１次効果'!K245</f>
        <v>0</v>
      </c>
    </row>
    <row r="71" spans="7:19">
      <c r="G71" s="174"/>
      <c r="H71" s="213"/>
      <c r="J71" s="210" t="str">
        <f t="shared" si="3"/>
        <v>21 輸送機械</v>
      </c>
      <c r="K71" s="211">
        <f>'１次効果'!I158</f>
        <v>0</v>
      </c>
      <c r="L71" s="212"/>
      <c r="M71" s="213">
        <f>'１次効果'!G246</f>
        <v>0</v>
      </c>
      <c r="P71" s="208" t="s">
        <v>273</v>
      </c>
      <c r="Q71" s="214">
        <f>'１次効果'!I246</f>
        <v>8.3854799520379039E-2</v>
      </c>
      <c r="R71" s="208" t="s">
        <v>139</v>
      </c>
      <c r="S71" s="188">
        <f>'１次効果'!K246</f>
        <v>0</v>
      </c>
    </row>
    <row r="72" spans="7:19">
      <c r="G72" s="174"/>
      <c r="H72" s="174"/>
      <c r="J72" s="210" t="str">
        <f t="shared" si="3"/>
        <v>22 その他の製造工業製品</v>
      </c>
      <c r="K72" s="211">
        <f>'１次効果'!I159</f>
        <v>0</v>
      </c>
      <c r="L72" s="212"/>
      <c r="M72" s="213">
        <f>'１次効果'!G247</f>
        <v>0</v>
      </c>
      <c r="P72" s="208" t="s">
        <v>273</v>
      </c>
      <c r="Q72" s="214">
        <f>'１次効果'!I247</f>
        <v>0.15882117451421179</v>
      </c>
      <c r="R72" s="208" t="s">
        <v>140</v>
      </c>
      <c r="S72" s="188">
        <f>'１次効果'!K247</f>
        <v>0</v>
      </c>
    </row>
    <row r="73" spans="7:19">
      <c r="J73" s="210" t="str">
        <f t="shared" si="3"/>
        <v>23 建設</v>
      </c>
      <c r="K73" s="211">
        <f>'１次効果'!I160</f>
        <v>0</v>
      </c>
      <c r="L73" s="212"/>
      <c r="M73" s="213">
        <f>'１次効果'!G248</f>
        <v>0</v>
      </c>
      <c r="P73" s="208" t="s">
        <v>273</v>
      </c>
      <c r="Q73" s="214">
        <f>'１次効果'!I248</f>
        <v>0.31218282799214508</v>
      </c>
      <c r="R73" s="208" t="s">
        <v>141</v>
      </c>
      <c r="S73" s="188">
        <f>'１次効果'!K248</f>
        <v>0</v>
      </c>
    </row>
    <row r="74" spans="7:19">
      <c r="J74" s="210" t="str">
        <f t="shared" si="3"/>
        <v>24 電力・ガス・熱供給</v>
      </c>
      <c r="K74" s="211">
        <f>'１次効果'!I161</f>
        <v>0</v>
      </c>
      <c r="L74" s="212"/>
      <c r="M74" s="213">
        <f>'１次効果'!G249</f>
        <v>0</v>
      </c>
      <c r="P74" s="208" t="s">
        <v>273</v>
      </c>
      <c r="Q74" s="214">
        <f>'１次効果'!I249</f>
        <v>0.1079713627969339</v>
      </c>
      <c r="R74" s="208" t="s">
        <v>140</v>
      </c>
      <c r="S74" s="188">
        <f>'１次効果'!K249</f>
        <v>0</v>
      </c>
    </row>
    <row r="75" spans="7:19">
      <c r="J75" s="210" t="str">
        <f t="shared" si="3"/>
        <v>25 水道</v>
      </c>
      <c r="K75" s="211">
        <f>'１次効果'!I162</f>
        <v>0</v>
      </c>
      <c r="L75" s="212"/>
      <c r="M75" s="213">
        <f>'１次効果'!G250</f>
        <v>0</v>
      </c>
      <c r="P75" s="208" t="s">
        <v>273</v>
      </c>
      <c r="Q75" s="214">
        <f>'１次効果'!I250</f>
        <v>0.11670196369765044</v>
      </c>
      <c r="R75" s="208" t="s">
        <v>140</v>
      </c>
      <c r="S75" s="188">
        <f>'１次効果'!K250</f>
        <v>0</v>
      </c>
    </row>
    <row r="76" spans="7:19">
      <c r="J76" s="210" t="str">
        <f t="shared" si="3"/>
        <v>26 廃棄物処理</v>
      </c>
      <c r="K76" s="211">
        <f>'１次効果'!I163</f>
        <v>0</v>
      </c>
      <c r="L76" s="212"/>
      <c r="M76" s="213">
        <f>'１次効果'!G251</f>
        <v>0</v>
      </c>
      <c r="P76" s="208" t="s">
        <v>273</v>
      </c>
      <c r="Q76" s="214">
        <f>'１次効果'!I251</f>
        <v>0.37004114814165645</v>
      </c>
      <c r="R76" s="208" t="s">
        <v>138</v>
      </c>
      <c r="S76" s="188">
        <f>'１次効果'!K251</f>
        <v>0</v>
      </c>
    </row>
    <row r="77" spans="7:19">
      <c r="J77" s="210" t="str">
        <f t="shared" si="3"/>
        <v>27 商業</v>
      </c>
      <c r="K77" s="211">
        <f>'１次効果'!I164</f>
        <v>0</v>
      </c>
      <c r="L77" s="212"/>
      <c r="M77" s="213">
        <f>'１次効果'!G252</f>
        <v>0</v>
      </c>
      <c r="P77" s="208" t="s">
        <v>273</v>
      </c>
      <c r="Q77" s="214">
        <f>'１次効果'!I252</f>
        <v>0.39472440200434905</v>
      </c>
      <c r="R77" s="208" t="s">
        <v>140</v>
      </c>
      <c r="S77" s="188">
        <f>'１次効果'!K252</f>
        <v>0</v>
      </c>
    </row>
    <row r="78" spans="7:19">
      <c r="J78" s="210" t="str">
        <f t="shared" si="3"/>
        <v>28 金融・保険</v>
      </c>
      <c r="K78" s="211">
        <f>'１次効果'!I165</f>
        <v>0</v>
      </c>
      <c r="L78" s="212"/>
      <c r="M78" s="213">
        <f>'１次効果'!G253</f>
        <v>0</v>
      </c>
      <c r="P78" s="208" t="s">
        <v>273</v>
      </c>
      <c r="Q78" s="214">
        <f>'１次効果'!I253</f>
        <v>0.22638147728217903</v>
      </c>
      <c r="R78" s="427" t="s">
        <v>122</v>
      </c>
      <c r="S78" s="188">
        <f>'１次効果'!K253</f>
        <v>0</v>
      </c>
    </row>
    <row r="79" spans="7:19">
      <c r="J79" s="210" t="str">
        <f t="shared" si="3"/>
        <v>29 不動産</v>
      </c>
      <c r="K79" s="211">
        <f>'１次効果'!I166</f>
        <v>0</v>
      </c>
      <c r="L79" s="212"/>
      <c r="M79" s="213">
        <f>'１次効果'!G254</f>
        <v>0</v>
      </c>
      <c r="P79" s="208" t="s">
        <v>273</v>
      </c>
      <c r="Q79" s="214">
        <f>'１次効果'!I254</f>
        <v>3.5748082075734031E-2</v>
      </c>
      <c r="R79" s="427" t="s">
        <v>122</v>
      </c>
      <c r="S79" s="188">
        <f>'１次効果'!K254</f>
        <v>0</v>
      </c>
    </row>
    <row r="80" spans="7:19">
      <c r="J80" s="210" t="str">
        <f t="shared" si="3"/>
        <v>30 運輸・郵便</v>
      </c>
      <c r="K80" s="211">
        <f>'１次効果'!I167</f>
        <v>0</v>
      </c>
      <c r="L80" s="212"/>
      <c r="M80" s="213">
        <f>'１次効果'!G255</f>
        <v>0</v>
      </c>
      <c r="P80" s="208" t="s">
        <v>273</v>
      </c>
      <c r="Q80" s="214">
        <f>'１次効果'!I255</f>
        <v>0.38249931824379602</v>
      </c>
      <c r="R80" s="427" t="s">
        <v>122</v>
      </c>
      <c r="S80" s="188">
        <f>'１次効果'!K255</f>
        <v>0</v>
      </c>
    </row>
    <row r="81" spans="10:24">
      <c r="J81" s="210" t="str">
        <f t="shared" si="3"/>
        <v>31 情報通信</v>
      </c>
      <c r="K81" s="211">
        <f>'１次効果'!I168</f>
        <v>0</v>
      </c>
      <c r="L81" s="212"/>
      <c r="M81" s="213">
        <f>'１次効果'!G256</f>
        <v>0</v>
      </c>
      <c r="P81" s="208" t="s">
        <v>273</v>
      </c>
      <c r="Q81" s="214">
        <f>'１次効果'!I256</f>
        <v>0.13269238292711552</v>
      </c>
      <c r="R81" s="427" t="s">
        <v>122</v>
      </c>
      <c r="S81" s="188">
        <f>'１次効果'!K256</f>
        <v>0</v>
      </c>
    </row>
    <row r="82" spans="10:24">
      <c r="J82" s="210" t="str">
        <f t="shared" si="3"/>
        <v>32 公務</v>
      </c>
      <c r="K82" s="211">
        <f>'１次効果'!I169</f>
        <v>0</v>
      </c>
      <c r="L82" s="212"/>
      <c r="M82" s="213">
        <f>'１次効果'!G257</f>
        <v>0</v>
      </c>
      <c r="P82" s="208" t="s">
        <v>273</v>
      </c>
      <c r="Q82" s="214">
        <f>'１次効果'!I257</f>
        <v>0.32722133574330081</v>
      </c>
      <c r="R82" s="208" t="s">
        <v>140</v>
      </c>
      <c r="S82" s="188">
        <f>'１次効果'!K257</f>
        <v>0</v>
      </c>
    </row>
    <row r="83" spans="10:24">
      <c r="J83" s="210" t="str">
        <f t="shared" si="3"/>
        <v>33 教育・研究</v>
      </c>
      <c r="K83" s="211">
        <f>'１次効果'!I170</f>
        <v>0</v>
      </c>
      <c r="L83" s="212"/>
      <c r="M83" s="213">
        <f>'１次効果'!G258</f>
        <v>0</v>
      </c>
      <c r="P83" s="208" t="s">
        <v>273</v>
      </c>
      <c r="Q83" s="214">
        <f>'１次効果'!I258</f>
        <v>0.41774282292779236</v>
      </c>
      <c r="R83" s="208" t="s">
        <v>140</v>
      </c>
      <c r="S83" s="188">
        <f>'１次効果'!K258</f>
        <v>0</v>
      </c>
    </row>
    <row r="84" spans="10:24">
      <c r="J84" s="210" t="str">
        <f t="shared" si="3"/>
        <v>34 医療・福祉</v>
      </c>
      <c r="K84" s="211">
        <f>'１次効果'!I171</f>
        <v>0</v>
      </c>
      <c r="L84" s="212"/>
      <c r="M84" s="213">
        <f>'１次効果'!G259</f>
        <v>0</v>
      </c>
      <c r="P84" s="208" t="s">
        <v>273</v>
      </c>
      <c r="Q84" s="214">
        <f>'１次効果'!I259</f>
        <v>0.43910465587476272</v>
      </c>
      <c r="R84" s="208" t="s">
        <v>138</v>
      </c>
      <c r="S84" s="188">
        <f>'１次効果'!K259</f>
        <v>0</v>
      </c>
    </row>
    <row r="85" spans="10:24">
      <c r="J85" s="210" t="str">
        <f t="shared" si="3"/>
        <v>35 他に分類されない会員制団体</v>
      </c>
      <c r="K85" s="211">
        <f>'１次効果'!I172</f>
        <v>0</v>
      </c>
      <c r="L85" s="212"/>
      <c r="M85" s="213">
        <f>'１次効果'!G260</f>
        <v>0</v>
      </c>
      <c r="P85" s="208" t="s">
        <v>273</v>
      </c>
      <c r="Q85" s="214">
        <f>'１次効果'!I260</f>
        <v>0.5306562408652441</v>
      </c>
      <c r="R85" s="208" t="s">
        <v>143</v>
      </c>
      <c r="S85" s="188">
        <f>'１次効果'!K260</f>
        <v>0</v>
      </c>
      <c r="U85" s="174"/>
      <c r="V85" s="203"/>
      <c r="W85" s="203"/>
      <c r="X85" s="222"/>
    </row>
    <row r="86" spans="10:24">
      <c r="J86" s="210" t="str">
        <f t="shared" si="3"/>
        <v>36 対事業所サービス</v>
      </c>
      <c r="K86" s="211">
        <f>'１次効果'!I173</f>
        <v>0</v>
      </c>
      <c r="L86" s="212"/>
      <c r="M86" s="213">
        <f>'１次効果'!G261</f>
        <v>0</v>
      </c>
      <c r="P86" s="208" t="s">
        <v>273</v>
      </c>
      <c r="Q86" s="214">
        <f>'１次効果'!I261</f>
        <v>0.33569900959849275</v>
      </c>
      <c r="R86" s="208" t="s">
        <v>138</v>
      </c>
      <c r="S86" s="188">
        <f>'１次効果'!K261</f>
        <v>0</v>
      </c>
      <c r="U86" s="174"/>
      <c r="V86" s="203"/>
      <c r="W86" s="203"/>
      <c r="X86" s="222"/>
    </row>
    <row r="87" spans="10:24">
      <c r="J87" s="210" t="str">
        <f t="shared" si="3"/>
        <v>37 対個人サービス</v>
      </c>
      <c r="K87" s="211">
        <f>'１次効果'!I174</f>
        <v>0</v>
      </c>
      <c r="L87" s="212"/>
      <c r="M87" s="213">
        <f>'１次効果'!G262</f>
        <v>0</v>
      </c>
      <c r="P87" s="208" t="s">
        <v>273</v>
      </c>
      <c r="Q87" s="214">
        <f>'１次効果'!I262</f>
        <v>0.2448406684767738</v>
      </c>
      <c r="R87" s="208" t="s">
        <v>140</v>
      </c>
      <c r="S87" s="188">
        <f>'１次効果'!K262</f>
        <v>0</v>
      </c>
      <c r="U87" s="174"/>
      <c r="V87" s="203"/>
      <c r="W87" s="203"/>
      <c r="X87" s="222"/>
    </row>
    <row r="88" spans="10:24">
      <c r="J88" s="210" t="str">
        <f t="shared" si="3"/>
        <v>38 事務用品</v>
      </c>
      <c r="K88" s="211">
        <f>'１次効果'!I175</f>
        <v>0</v>
      </c>
      <c r="L88" s="212"/>
      <c r="M88" s="213">
        <f>'１次効果'!G263</f>
        <v>0</v>
      </c>
      <c r="P88" s="208" t="s">
        <v>273</v>
      </c>
      <c r="Q88" s="214">
        <f>'１次効果'!I263</f>
        <v>0</v>
      </c>
      <c r="R88" s="208" t="s">
        <v>137</v>
      </c>
      <c r="S88" s="188">
        <f>'１次効果'!K263</f>
        <v>0</v>
      </c>
      <c r="U88" s="174"/>
      <c r="V88" s="203"/>
      <c r="W88" s="203"/>
      <c r="X88" s="222"/>
    </row>
    <row r="89" spans="10:24" ht="12.75" thickBot="1">
      <c r="J89" s="210" t="str">
        <f t="shared" si="3"/>
        <v>39 分類不明</v>
      </c>
      <c r="K89" s="211">
        <f>'１次効果'!I176</f>
        <v>0</v>
      </c>
      <c r="L89" s="212"/>
      <c r="M89" s="213">
        <f>'１次効果'!G264</f>
        <v>0</v>
      </c>
      <c r="P89" s="208" t="s">
        <v>273</v>
      </c>
      <c r="Q89" s="214">
        <f>'１次効果'!I264</f>
        <v>1.0233753353019409E-2</v>
      </c>
      <c r="R89" s="208" t="s">
        <v>138</v>
      </c>
      <c r="S89" s="188">
        <f>'１次効果'!K264</f>
        <v>0</v>
      </c>
      <c r="U89" s="174"/>
      <c r="V89" s="203"/>
      <c r="W89" s="203"/>
      <c r="X89" s="222"/>
    </row>
    <row r="90" spans="10:24" ht="13.5" thickTop="1" thickBot="1">
      <c r="J90" s="210" t="str">
        <f t="shared" ref="J90" si="5">U62</f>
        <v>合計</v>
      </c>
      <c r="K90" s="223">
        <f>SUM(K51:K89)</f>
        <v>0</v>
      </c>
      <c r="L90" s="212"/>
      <c r="M90" s="224">
        <f>SUM(M51:O89)</f>
        <v>0</v>
      </c>
      <c r="P90" s="208"/>
      <c r="Q90" s="214"/>
      <c r="R90" s="208"/>
      <c r="S90" s="224">
        <f>SUM(S51:S89)</f>
        <v>0</v>
      </c>
    </row>
    <row r="91" spans="10:24" ht="12.75" thickTop="1">
      <c r="J91" s="210"/>
      <c r="K91" s="225"/>
      <c r="L91" s="212"/>
      <c r="M91" s="203"/>
      <c r="P91" s="208"/>
      <c r="Q91" s="214"/>
      <c r="R91" s="208"/>
      <c r="S91" s="203"/>
    </row>
    <row r="92" spans="10:24">
      <c r="J92" s="210"/>
      <c r="K92" s="225"/>
      <c r="L92" s="212"/>
      <c r="M92" s="203"/>
      <c r="P92" s="208"/>
      <c r="Q92" s="214"/>
      <c r="R92" s="208"/>
      <c r="S92" s="203"/>
    </row>
    <row r="93" spans="10:24">
      <c r="J93" s="210"/>
      <c r="K93" s="225"/>
      <c r="L93" s="212"/>
      <c r="M93" s="203"/>
      <c r="P93" s="208"/>
      <c r="Q93" s="214"/>
      <c r="R93" s="208"/>
      <c r="S93" s="226"/>
    </row>
    <row r="94" spans="10:24">
      <c r="Q94" s="198"/>
    </row>
    <row r="95" spans="10:24">
      <c r="Q95" s="198"/>
    </row>
    <row r="96" spans="10:24">
      <c r="Q96" s="198"/>
    </row>
    <row r="97" spans="1:22">
      <c r="Q97" s="198"/>
    </row>
    <row r="98" spans="1:22">
      <c r="Q98" s="198"/>
      <c r="S98" s="141" t="s">
        <v>99</v>
      </c>
    </row>
    <row r="99" spans="1:22">
      <c r="Q99" s="198"/>
    </row>
    <row r="100" spans="1:22">
      <c r="Q100" s="198"/>
    </row>
    <row r="101" spans="1:22" ht="12.75" thickBot="1">
      <c r="Q101" s="198"/>
      <c r="U101" s="141" t="s">
        <v>144</v>
      </c>
      <c r="V101" s="141" t="s">
        <v>145</v>
      </c>
    </row>
    <row r="102" spans="1:22">
      <c r="Q102" s="198"/>
      <c r="U102" s="680"/>
      <c r="V102" s="227"/>
    </row>
    <row r="103" spans="1:22">
      <c r="D103" s="143" t="s">
        <v>146</v>
      </c>
      <c r="Q103" s="198"/>
      <c r="U103" s="668"/>
      <c r="V103" s="228" t="s">
        <v>9</v>
      </c>
    </row>
    <row r="104" spans="1:22">
      <c r="D104" s="143" t="s">
        <v>147</v>
      </c>
      <c r="E104" s="190"/>
      <c r="F104" s="229" t="s">
        <v>148</v>
      </c>
      <c r="H104" s="229" t="s">
        <v>149</v>
      </c>
      <c r="Q104" s="198"/>
      <c r="U104" s="669"/>
      <c r="V104" s="230"/>
    </row>
    <row r="105" spans="1:22">
      <c r="A105" s="174"/>
      <c r="B105" s="174"/>
      <c r="D105" s="231">
        <f>D59+S90</f>
        <v>0</v>
      </c>
      <c r="E105" s="190" t="s">
        <v>142</v>
      </c>
      <c r="F105" s="232">
        <f>結果!H11</f>
        <v>0.73743563761537856</v>
      </c>
      <c r="G105" s="190" t="s">
        <v>140</v>
      </c>
      <c r="H105" s="233">
        <f>'２次効果'!L45</f>
        <v>0</v>
      </c>
      <c r="Q105" s="198"/>
      <c r="U105" s="234" t="s">
        <v>107</v>
      </c>
      <c r="V105" s="235">
        <f>雇用!AP21</f>
        <v>0</v>
      </c>
    </row>
    <row r="106" spans="1:22">
      <c r="A106" s="174"/>
      <c r="B106" s="174"/>
      <c r="D106" s="236"/>
      <c r="E106" s="236"/>
      <c r="F106" s="190"/>
      <c r="I106" s="237"/>
      <c r="J106" s="146"/>
      <c r="Q106" s="198"/>
      <c r="U106" s="238" t="s">
        <v>108</v>
      </c>
      <c r="V106" s="239">
        <f>雇用!AP22</f>
        <v>0</v>
      </c>
    </row>
    <row r="107" spans="1:22">
      <c r="A107" s="174"/>
      <c r="B107" s="174"/>
      <c r="D107" s="236"/>
      <c r="E107" s="236"/>
      <c r="G107" s="240"/>
      <c r="H107" s="190"/>
      <c r="I107" s="237"/>
      <c r="J107" s="146" t="s">
        <v>101</v>
      </c>
      <c r="Q107" s="198"/>
      <c r="U107" s="241" t="s">
        <v>68</v>
      </c>
      <c r="V107" s="242">
        <f>雇用!AP23</f>
        <v>0</v>
      </c>
    </row>
    <row r="108" spans="1:22" ht="12.75" thickBot="1">
      <c r="A108" s="174"/>
      <c r="B108" s="174"/>
      <c r="D108" s="236"/>
      <c r="E108" s="236"/>
      <c r="G108" s="240"/>
      <c r="H108" s="190"/>
      <c r="I108" s="237"/>
      <c r="J108" s="243" t="str">
        <f>U23</f>
        <v>01 農業</v>
      </c>
      <c r="K108" s="244">
        <f t="shared" ref="K108" si="6">H130-K150</f>
        <v>0</v>
      </c>
      <c r="Q108" s="198"/>
      <c r="U108" s="245" t="s">
        <v>62</v>
      </c>
      <c r="V108" s="246">
        <f>雇用!AP24</f>
        <v>0</v>
      </c>
    </row>
    <row r="109" spans="1:22">
      <c r="A109" s="174"/>
      <c r="B109" s="174"/>
      <c r="D109" s="236"/>
      <c r="E109" s="236"/>
      <c r="F109" s="190"/>
      <c r="G109" s="240"/>
      <c r="H109" s="190"/>
      <c r="I109" s="237"/>
      <c r="J109" s="243" t="str">
        <f t="shared" ref="J109:J146" si="7">U24</f>
        <v>02 林業</v>
      </c>
      <c r="K109" s="244">
        <f t="shared" ref="K109:K146" si="8">H131-K151</f>
        <v>0</v>
      </c>
      <c r="Q109" s="198"/>
      <c r="U109" s="173" t="s">
        <v>109</v>
      </c>
      <c r="V109" s="247"/>
    </row>
    <row r="110" spans="1:22">
      <c r="A110" s="174"/>
      <c r="B110" s="174"/>
      <c r="D110" s="236"/>
      <c r="E110" s="236"/>
      <c r="F110" s="190"/>
      <c r="G110" s="240"/>
      <c r="H110" s="190"/>
      <c r="I110" s="237"/>
      <c r="J110" s="243" t="str">
        <f t="shared" si="7"/>
        <v>03 漁業</v>
      </c>
      <c r="K110" s="244">
        <f t="shared" si="8"/>
        <v>0</v>
      </c>
      <c r="Q110" s="198"/>
      <c r="U110" s="175" t="s">
        <v>110</v>
      </c>
      <c r="V110" s="247"/>
    </row>
    <row r="111" spans="1:22">
      <c r="A111" s="174"/>
      <c r="B111" s="174"/>
      <c r="D111" s="236"/>
      <c r="E111" s="236"/>
      <c r="F111" s="190"/>
      <c r="G111" s="240"/>
      <c r="H111" s="190"/>
      <c r="I111" s="237"/>
      <c r="J111" s="243" t="str">
        <f t="shared" si="7"/>
        <v>04 鉱業</v>
      </c>
      <c r="K111" s="244">
        <f t="shared" si="8"/>
        <v>0</v>
      </c>
      <c r="Q111" s="198"/>
    </row>
    <row r="112" spans="1:22" ht="12.75" thickBot="1">
      <c r="A112" s="174"/>
      <c r="B112" s="174"/>
      <c r="D112" s="236"/>
      <c r="E112" s="236"/>
      <c r="F112" s="190"/>
      <c r="G112" s="240"/>
      <c r="H112" s="190"/>
      <c r="I112" s="237"/>
      <c r="J112" s="243" t="str">
        <f t="shared" si="7"/>
        <v>05 飲食料品</v>
      </c>
      <c r="K112" s="244">
        <f t="shared" si="8"/>
        <v>0</v>
      </c>
      <c r="Q112" s="198"/>
      <c r="U112" s="141" t="s">
        <v>338</v>
      </c>
      <c r="V112" s="141" t="str">
        <f>V101</f>
        <v>(単位：人）</v>
      </c>
    </row>
    <row r="113" spans="1:22">
      <c r="A113" s="174"/>
      <c r="B113" s="174"/>
      <c r="D113" s="236"/>
      <c r="E113" s="236"/>
      <c r="F113" s="190"/>
      <c r="G113" s="240"/>
      <c r="H113" s="190"/>
      <c r="I113" s="237"/>
      <c r="J113" s="243" t="str">
        <f t="shared" si="7"/>
        <v>06 繊維製品</v>
      </c>
      <c r="K113" s="244">
        <f t="shared" si="8"/>
        <v>0</v>
      </c>
      <c r="Q113" s="198"/>
      <c r="U113" s="681"/>
      <c r="V113" s="662" t="s">
        <v>9</v>
      </c>
    </row>
    <row r="114" spans="1:22">
      <c r="A114" s="174"/>
      <c r="B114" s="174"/>
      <c r="D114" s="236"/>
      <c r="E114" s="236"/>
      <c r="F114" s="190"/>
      <c r="G114" s="240"/>
      <c r="H114" s="190"/>
      <c r="I114" s="237"/>
      <c r="J114" s="243" t="str">
        <f t="shared" si="7"/>
        <v>07 パルプ・紙・木製品</v>
      </c>
      <c r="K114" s="244">
        <f t="shared" si="8"/>
        <v>0</v>
      </c>
      <c r="Q114" s="198"/>
      <c r="U114" s="682"/>
      <c r="V114" s="663"/>
    </row>
    <row r="115" spans="1:22">
      <c r="A115" s="174"/>
      <c r="B115" s="174"/>
      <c r="D115" s="236"/>
      <c r="E115" s="236"/>
      <c r="F115" s="190"/>
      <c r="G115" s="240"/>
      <c r="H115" s="190"/>
      <c r="I115" s="237"/>
      <c r="J115" s="243" t="str">
        <f t="shared" si="7"/>
        <v>08 化学製品</v>
      </c>
      <c r="K115" s="244">
        <f t="shared" si="8"/>
        <v>0</v>
      </c>
      <c r="Q115" s="198"/>
      <c r="U115" s="248" t="str">
        <f>U23</f>
        <v>01 農業</v>
      </c>
      <c r="V115" s="249">
        <f t="array" ref="V115:V154">+TRANSPOSE(雇用!C24:AP24)</f>
        <v>0</v>
      </c>
    </row>
    <row r="116" spans="1:22">
      <c r="A116" s="174"/>
      <c r="B116" s="174"/>
      <c r="D116" s="236"/>
      <c r="E116" s="236"/>
      <c r="F116" s="190"/>
      <c r="G116" s="240"/>
      <c r="H116" s="190"/>
      <c r="I116" s="237"/>
      <c r="J116" s="243" t="str">
        <f t="shared" si="7"/>
        <v>09 石油・石炭製品</v>
      </c>
      <c r="K116" s="244">
        <f t="shared" si="8"/>
        <v>0</v>
      </c>
      <c r="Q116" s="198"/>
      <c r="U116" s="250" t="str">
        <f t="shared" ref="U116:U153" si="9">U24</f>
        <v>02 林業</v>
      </c>
      <c r="V116" s="251">
        <v>0</v>
      </c>
    </row>
    <row r="117" spans="1:22">
      <c r="A117" s="174"/>
      <c r="B117" s="174"/>
      <c r="D117" s="236"/>
      <c r="E117" s="236"/>
      <c r="F117" s="190"/>
      <c r="G117" s="240"/>
      <c r="H117" s="190"/>
      <c r="I117" s="237"/>
      <c r="J117" s="243" t="str">
        <f t="shared" si="7"/>
        <v>10 プラスチック・ゴム製品</v>
      </c>
      <c r="K117" s="244">
        <f t="shared" si="8"/>
        <v>0</v>
      </c>
      <c r="Q117" s="198"/>
      <c r="U117" s="250" t="str">
        <f t="shared" si="9"/>
        <v>03 漁業</v>
      </c>
      <c r="V117" s="251">
        <v>0</v>
      </c>
    </row>
    <row r="118" spans="1:22">
      <c r="A118" s="174"/>
      <c r="B118" s="174"/>
      <c r="D118" s="236"/>
      <c r="E118" s="236"/>
      <c r="F118" s="190"/>
      <c r="G118" s="240"/>
      <c r="H118" s="190"/>
      <c r="I118" s="237"/>
      <c r="J118" s="243" t="str">
        <f t="shared" si="7"/>
        <v>11 窯業・土石製品</v>
      </c>
      <c r="K118" s="244">
        <f t="shared" si="8"/>
        <v>0</v>
      </c>
      <c r="Q118" s="198"/>
      <c r="U118" s="250" t="str">
        <f t="shared" si="9"/>
        <v>04 鉱業</v>
      </c>
      <c r="V118" s="251">
        <v>0</v>
      </c>
    </row>
    <row r="119" spans="1:22">
      <c r="A119" s="174"/>
      <c r="B119" s="174"/>
      <c r="D119" s="236"/>
      <c r="E119" s="236"/>
      <c r="F119" s="190"/>
      <c r="G119" s="240"/>
      <c r="H119" s="190"/>
      <c r="I119" s="237"/>
      <c r="J119" s="243" t="str">
        <f t="shared" si="7"/>
        <v>12 鉄鋼</v>
      </c>
      <c r="K119" s="244">
        <f t="shared" si="8"/>
        <v>0</v>
      </c>
      <c r="Q119" s="198"/>
      <c r="U119" s="250" t="str">
        <f t="shared" si="9"/>
        <v>05 飲食料品</v>
      </c>
      <c r="V119" s="251">
        <v>0</v>
      </c>
    </row>
    <row r="120" spans="1:22">
      <c r="A120" s="174"/>
      <c r="B120" s="174"/>
      <c r="D120" s="236"/>
      <c r="E120" s="236"/>
      <c r="F120" s="190"/>
      <c r="G120" s="240"/>
      <c r="H120" s="190"/>
      <c r="I120" s="237"/>
      <c r="J120" s="243" t="str">
        <f t="shared" si="7"/>
        <v>13 非鉄金属</v>
      </c>
      <c r="K120" s="244">
        <f t="shared" si="8"/>
        <v>0</v>
      </c>
      <c r="Q120" s="198"/>
      <c r="U120" s="250" t="str">
        <f t="shared" si="9"/>
        <v>06 繊維製品</v>
      </c>
      <c r="V120" s="251">
        <v>0</v>
      </c>
    </row>
    <row r="121" spans="1:22">
      <c r="A121" s="174"/>
      <c r="B121" s="174"/>
      <c r="D121" s="236"/>
      <c r="E121" s="236"/>
      <c r="F121" s="190"/>
      <c r="G121" s="240"/>
      <c r="H121" s="190"/>
      <c r="I121" s="237"/>
      <c r="J121" s="243" t="str">
        <f t="shared" si="7"/>
        <v>14 金属製品</v>
      </c>
      <c r="K121" s="244">
        <f t="shared" si="8"/>
        <v>0</v>
      </c>
      <c r="Q121" s="198"/>
      <c r="U121" s="250" t="str">
        <f t="shared" si="9"/>
        <v>07 パルプ・紙・木製品</v>
      </c>
      <c r="V121" s="251">
        <v>0</v>
      </c>
    </row>
    <row r="122" spans="1:22">
      <c r="A122" s="174"/>
      <c r="B122" s="174"/>
      <c r="D122" s="236"/>
      <c r="E122" s="236"/>
      <c r="F122" s="190"/>
      <c r="G122" s="240"/>
      <c r="H122" s="190"/>
      <c r="I122" s="237"/>
      <c r="J122" s="243" t="str">
        <f t="shared" si="7"/>
        <v>15 はん用機械</v>
      </c>
      <c r="K122" s="244">
        <f t="shared" si="8"/>
        <v>0</v>
      </c>
      <c r="Q122" s="198"/>
      <c r="U122" s="250" t="str">
        <f t="shared" si="9"/>
        <v>08 化学製品</v>
      </c>
      <c r="V122" s="251">
        <v>0</v>
      </c>
    </row>
    <row r="123" spans="1:22">
      <c r="A123" s="174"/>
      <c r="B123" s="174"/>
      <c r="D123" s="236"/>
      <c r="E123" s="236"/>
      <c r="F123" s="190"/>
      <c r="G123" s="240"/>
      <c r="H123" s="190"/>
      <c r="I123" s="237"/>
      <c r="J123" s="243" t="str">
        <f t="shared" si="7"/>
        <v>16 生産用機械</v>
      </c>
      <c r="K123" s="244">
        <f t="shared" si="8"/>
        <v>0</v>
      </c>
      <c r="Q123" s="198"/>
      <c r="U123" s="250" t="str">
        <f t="shared" si="9"/>
        <v>09 石油・石炭製品</v>
      </c>
      <c r="V123" s="251">
        <v>0</v>
      </c>
    </row>
    <row r="124" spans="1:22">
      <c r="A124" s="174"/>
      <c r="B124" s="174"/>
      <c r="D124" s="236"/>
      <c r="E124" s="236"/>
      <c r="F124" s="190"/>
      <c r="G124" s="240"/>
      <c r="H124" s="190"/>
      <c r="I124" s="237"/>
      <c r="J124" s="243" t="str">
        <f t="shared" si="7"/>
        <v>17 業務用機械</v>
      </c>
      <c r="K124" s="244">
        <f t="shared" si="8"/>
        <v>0</v>
      </c>
      <c r="Q124" s="198"/>
      <c r="U124" s="250" t="str">
        <f t="shared" si="9"/>
        <v>10 プラスチック・ゴム製品</v>
      </c>
      <c r="V124" s="251">
        <v>0</v>
      </c>
    </row>
    <row r="125" spans="1:22">
      <c r="A125" s="174"/>
      <c r="B125" s="174"/>
      <c r="D125" s="236"/>
      <c r="E125" s="236"/>
      <c r="F125" s="190"/>
      <c r="G125" s="240"/>
      <c r="H125" s="190"/>
      <c r="I125" s="237"/>
      <c r="J125" s="243" t="str">
        <f t="shared" si="7"/>
        <v>18 電子部品</v>
      </c>
      <c r="K125" s="244">
        <f t="shared" si="8"/>
        <v>0</v>
      </c>
      <c r="Q125" s="198"/>
      <c r="U125" s="250" t="str">
        <f t="shared" si="9"/>
        <v>11 窯業・土石製品</v>
      </c>
      <c r="V125" s="251">
        <v>0</v>
      </c>
    </row>
    <row r="126" spans="1:22">
      <c r="A126" s="174"/>
      <c r="B126" s="174"/>
      <c r="D126" s="236"/>
      <c r="E126" s="236"/>
      <c r="F126" s="190"/>
      <c r="G126" s="240"/>
      <c r="H126" s="190"/>
      <c r="I126" s="237"/>
      <c r="J126" s="243" t="str">
        <f t="shared" si="7"/>
        <v>19 電気機械</v>
      </c>
      <c r="K126" s="244">
        <f t="shared" si="8"/>
        <v>0</v>
      </c>
      <c r="Q126" s="198"/>
      <c r="U126" s="250" t="str">
        <f t="shared" si="9"/>
        <v>12 鉄鋼</v>
      </c>
      <c r="V126" s="251">
        <v>0</v>
      </c>
    </row>
    <row r="127" spans="1:22">
      <c r="A127" s="174"/>
      <c r="B127" s="174"/>
      <c r="D127" s="236"/>
      <c r="E127" s="236"/>
      <c r="F127" s="190"/>
      <c r="G127" s="240"/>
      <c r="H127" s="190"/>
      <c r="I127" s="237"/>
      <c r="J127" s="243" t="str">
        <f t="shared" si="7"/>
        <v>20 情報通信機器</v>
      </c>
      <c r="K127" s="244">
        <f t="shared" si="8"/>
        <v>0</v>
      </c>
      <c r="Q127" s="198"/>
      <c r="U127" s="250" t="str">
        <f t="shared" si="9"/>
        <v>13 非鉄金属</v>
      </c>
      <c r="V127" s="251">
        <v>0</v>
      </c>
    </row>
    <row r="128" spans="1:22">
      <c r="A128" s="174"/>
      <c r="B128" s="174"/>
      <c r="D128" s="236"/>
      <c r="E128" s="236"/>
      <c r="F128" s="190"/>
      <c r="I128" s="237"/>
      <c r="J128" s="243" t="str">
        <f t="shared" si="7"/>
        <v>21 輸送機械</v>
      </c>
      <c r="K128" s="244">
        <f t="shared" si="8"/>
        <v>0</v>
      </c>
      <c r="Q128" s="198"/>
      <c r="U128" s="250" t="str">
        <f t="shared" si="9"/>
        <v>14 金属製品</v>
      </c>
      <c r="V128" s="251">
        <v>0</v>
      </c>
    </row>
    <row r="129" spans="1:22">
      <c r="A129" s="174"/>
      <c r="B129" s="174"/>
      <c r="D129" s="236"/>
      <c r="E129" s="236"/>
      <c r="F129" s="190"/>
      <c r="G129" s="252" t="str">
        <f>G29</f>
        <v>★需要増加額</v>
      </c>
      <c r="I129" s="237"/>
      <c r="J129" s="243" t="str">
        <f t="shared" si="7"/>
        <v>22 その他の製造工業製品</v>
      </c>
      <c r="K129" s="244">
        <f t="shared" si="8"/>
        <v>0</v>
      </c>
      <c r="Q129" s="198"/>
      <c r="U129" s="250" t="str">
        <f t="shared" si="9"/>
        <v>15 はん用機械</v>
      </c>
      <c r="V129" s="251">
        <v>0</v>
      </c>
    </row>
    <row r="130" spans="1:22" ht="13.5">
      <c r="A130" s="174"/>
      <c r="B130" s="174"/>
      <c r="D130" s="236"/>
      <c r="E130" s="236"/>
      <c r="F130" s="201"/>
      <c r="G130" s="253" t="str">
        <f>U23</f>
        <v>01 農業</v>
      </c>
      <c r="H130" s="213">
        <f>'２次効果'!J49</f>
        <v>0</v>
      </c>
      <c r="I130" s="237"/>
      <c r="J130" s="243" t="str">
        <f t="shared" si="7"/>
        <v>23 建設</v>
      </c>
      <c r="K130" s="244">
        <f t="shared" si="8"/>
        <v>0</v>
      </c>
      <c r="Q130" s="198"/>
      <c r="U130" s="254" t="str">
        <f t="shared" si="9"/>
        <v>16 生産用機械</v>
      </c>
      <c r="V130" s="255">
        <v>0</v>
      </c>
    </row>
    <row r="131" spans="1:22" ht="13.5">
      <c r="A131" s="174"/>
      <c r="B131" s="174"/>
      <c r="D131" s="236"/>
      <c r="E131" s="236"/>
      <c r="F131" s="201"/>
      <c r="G131" s="253" t="str">
        <f t="shared" ref="G131:G169" si="10">U24</f>
        <v>02 林業</v>
      </c>
      <c r="H131" s="213">
        <f>'２次効果'!J50</f>
        <v>0</v>
      </c>
      <c r="I131" s="237"/>
      <c r="J131" s="243" t="str">
        <f t="shared" si="7"/>
        <v>24 電力・ガス・熱供給</v>
      </c>
      <c r="K131" s="244">
        <f t="shared" si="8"/>
        <v>0</v>
      </c>
      <c r="Q131" s="198"/>
      <c r="U131" s="256" t="str">
        <f t="shared" si="9"/>
        <v>17 業務用機械</v>
      </c>
      <c r="V131" s="251">
        <v>0</v>
      </c>
    </row>
    <row r="132" spans="1:22" ht="13.5">
      <c r="A132" s="174"/>
      <c r="B132" s="174"/>
      <c r="D132" s="236"/>
      <c r="E132" s="236"/>
      <c r="F132" s="201"/>
      <c r="G132" s="253" t="str">
        <f t="shared" si="10"/>
        <v>03 漁業</v>
      </c>
      <c r="H132" s="213">
        <f>'２次効果'!J51</f>
        <v>0</v>
      </c>
      <c r="I132" s="237"/>
      <c r="J132" s="243" t="str">
        <f t="shared" si="7"/>
        <v>25 水道</v>
      </c>
      <c r="K132" s="244">
        <f t="shared" si="8"/>
        <v>0</v>
      </c>
      <c r="Q132" s="198"/>
      <c r="U132" s="256" t="str">
        <f t="shared" si="9"/>
        <v>18 電子部品</v>
      </c>
      <c r="V132" s="251">
        <v>0</v>
      </c>
    </row>
    <row r="133" spans="1:22" ht="13.5">
      <c r="A133" s="174"/>
      <c r="B133" s="174"/>
      <c r="D133" s="236"/>
      <c r="E133" s="236"/>
      <c r="F133" s="201"/>
      <c r="G133" s="253" t="str">
        <f t="shared" si="10"/>
        <v>04 鉱業</v>
      </c>
      <c r="H133" s="213">
        <f>'２次効果'!J52</f>
        <v>0</v>
      </c>
      <c r="I133" s="237"/>
      <c r="J133" s="243" t="str">
        <f t="shared" si="7"/>
        <v>26 廃棄物処理</v>
      </c>
      <c r="K133" s="244">
        <f t="shared" si="8"/>
        <v>0</v>
      </c>
      <c r="Q133" s="198"/>
      <c r="U133" s="256" t="str">
        <f t="shared" si="9"/>
        <v>19 電気機械</v>
      </c>
      <c r="V133" s="251">
        <v>0</v>
      </c>
    </row>
    <row r="134" spans="1:22" ht="13.5">
      <c r="A134" s="174"/>
      <c r="B134" s="174"/>
      <c r="D134" s="236"/>
      <c r="E134" s="236"/>
      <c r="F134" s="201"/>
      <c r="G134" s="253" t="str">
        <f t="shared" si="10"/>
        <v>05 飲食料品</v>
      </c>
      <c r="H134" s="213">
        <f>'２次効果'!J53</f>
        <v>0</v>
      </c>
      <c r="I134" s="237"/>
      <c r="J134" s="243" t="str">
        <f t="shared" si="7"/>
        <v>27 商業</v>
      </c>
      <c r="K134" s="244">
        <f t="shared" si="8"/>
        <v>0</v>
      </c>
      <c r="Q134" s="198"/>
      <c r="U134" s="256" t="str">
        <f t="shared" si="9"/>
        <v>20 情報通信機器</v>
      </c>
      <c r="V134" s="251">
        <v>0</v>
      </c>
    </row>
    <row r="135" spans="1:22" ht="13.5">
      <c r="A135" s="174"/>
      <c r="B135" s="174"/>
      <c r="D135" s="236"/>
      <c r="E135" s="236"/>
      <c r="F135" s="201"/>
      <c r="G135" s="253" t="str">
        <f t="shared" si="10"/>
        <v>06 繊維製品</v>
      </c>
      <c r="H135" s="213">
        <f>'２次効果'!J54</f>
        <v>0</v>
      </c>
      <c r="I135" s="237"/>
      <c r="J135" s="243" t="str">
        <f t="shared" si="7"/>
        <v>28 金融・保険</v>
      </c>
      <c r="K135" s="244">
        <f t="shared" si="8"/>
        <v>0</v>
      </c>
      <c r="Q135" s="198"/>
      <c r="U135" s="256" t="str">
        <f t="shared" si="9"/>
        <v>21 輸送機械</v>
      </c>
      <c r="V135" s="251">
        <v>0</v>
      </c>
    </row>
    <row r="136" spans="1:22" ht="13.5">
      <c r="A136" s="174"/>
      <c r="B136" s="174"/>
      <c r="D136" s="236"/>
      <c r="E136" s="236"/>
      <c r="F136" s="201"/>
      <c r="G136" s="253" t="str">
        <f t="shared" si="10"/>
        <v>07 パルプ・紙・木製品</v>
      </c>
      <c r="H136" s="213">
        <f>'２次効果'!J55</f>
        <v>0</v>
      </c>
      <c r="I136" s="237"/>
      <c r="J136" s="243" t="str">
        <f t="shared" si="7"/>
        <v>29 不動産</v>
      </c>
      <c r="K136" s="244">
        <f t="shared" si="8"/>
        <v>0</v>
      </c>
      <c r="Q136" s="198"/>
      <c r="U136" s="256" t="str">
        <f t="shared" si="9"/>
        <v>22 その他の製造工業製品</v>
      </c>
      <c r="V136" s="251">
        <v>0</v>
      </c>
    </row>
    <row r="137" spans="1:22" ht="13.5">
      <c r="A137" s="174"/>
      <c r="B137" s="174"/>
      <c r="D137" s="236"/>
      <c r="E137" s="236"/>
      <c r="F137" s="201"/>
      <c r="G137" s="253" t="str">
        <f t="shared" si="10"/>
        <v>08 化学製品</v>
      </c>
      <c r="H137" s="213">
        <f>'２次効果'!J56</f>
        <v>0</v>
      </c>
      <c r="I137" s="237"/>
      <c r="J137" s="243" t="str">
        <f t="shared" si="7"/>
        <v>30 運輸・郵便</v>
      </c>
      <c r="K137" s="244">
        <f t="shared" si="8"/>
        <v>0</v>
      </c>
      <c r="N137" s="664"/>
      <c r="O137" s="664"/>
      <c r="P137" s="664"/>
      <c r="Q137" s="664"/>
      <c r="R137" s="664"/>
      <c r="S137" s="664"/>
      <c r="U137" s="256" t="str">
        <f t="shared" si="9"/>
        <v>23 建設</v>
      </c>
      <c r="V137" s="251">
        <v>0</v>
      </c>
    </row>
    <row r="138" spans="1:22" ht="13.5">
      <c r="A138" s="174"/>
      <c r="B138" s="174"/>
      <c r="D138" s="236"/>
      <c r="E138" s="236"/>
      <c r="F138" s="201"/>
      <c r="G138" s="253" t="str">
        <f t="shared" si="10"/>
        <v>09 石油・石炭製品</v>
      </c>
      <c r="H138" s="213">
        <f>'２次効果'!J57</f>
        <v>0</v>
      </c>
      <c r="I138" s="237"/>
      <c r="J138" s="243" t="str">
        <f t="shared" si="7"/>
        <v>31 情報通信</v>
      </c>
      <c r="K138" s="244">
        <f t="shared" si="8"/>
        <v>0</v>
      </c>
      <c r="Q138" s="198"/>
      <c r="U138" s="256" t="str">
        <f t="shared" si="9"/>
        <v>24 電力・ガス・熱供給</v>
      </c>
      <c r="V138" s="251">
        <v>0</v>
      </c>
    </row>
    <row r="139" spans="1:22" ht="13.5">
      <c r="A139" s="174"/>
      <c r="B139" s="174"/>
      <c r="D139" s="236"/>
      <c r="E139" s="236"/>
      <c r="F139" s="201"/>
      <c r="G139" s="253" t="str">
        <f t="shared" si="10"/>
        <v>10 プラスチック・ゴム製品</v>
      </c>
      <c r="H139" s="213">
        <f>'２次効果'!J58</f>
        <v>0</v>
      </c>
      <c r="I139" s="237"/>
      <c r="J139" s="243" t="str">
        <f t="shared" si="7"/>
        <v>32 公務</v>
      </c>
      <c r="K139" s="244">
        <f t="shared" si="8"/>
        <v>0</v>
      </c>
      <c r="Q139" s="198"/>
      <c r="U139" s="256" t="str">
        <f t="shared" si="9"/>
        <v>25 水道</v>
      </c>
      <c r="V139" s="251">
        <v>0</v>
      </c>
    </row>
    <row r="140" spans="1:22" ht="13.5">
      <c r="A140" s="174"/>
      <c r="B140" s="174"/>
      <c r="D140" s="236"/>
      <c r="E140" s="236"/>
      <c r="F140" s="201"/>
      <c r="G140" s="253" t="str">
        <f t="shared" si="10"/>
        <v>11 窯業・土石製品</v>
      </c>
      <c r="H140" s="213">
        <f>'２次効果'!J59</f>
        <v>0</v>
      </c>
      <c r="I140" s="237"/>
      <c r="J140" s="243" t="str">
        <f t="shared" si="7"/>
        <v>33 教育・研究</v>
      </c>
      <c r="K140" s="244">
        <f t="shared" si="8"/>
        <v>0</v>
      </c>
      <c r="Q140" s="198"/>
      <c r="U140" s="256" t="str">
        <f t="shared" si="9"/>
        <v>26 廃棄物処理</v>
      </c>
      <c r="V140" s="251">
        <v>0</v>
      </c>
    </row>
    <row r="141" spans="1:22" ht="13.5">
      <c r="A141" s="174"/>
      <c r="B141" s="174"/>
      <c r="D141" s="236"/>
      <c r="E141" s="236"/>
      <c r="F141" s="201"/>
      <c r="G141" s="253" t="str">
        <f t="shared" si="10"/>
        <v>12 鉄鋼</v>
      </c>
      <c r="H141" s="213">
        <f>'２次効果'!J60</f>
        <v>0</v>
      </c>
      <c r="I141" s="237"/>
      <c r="J141" s="243" t="str">
        <f t="shared" si="7"/>
        <v>34 医療・福祉</v>
      </c>
      <c r="K141" s="244">
        <f t="shared" si="8"/>
        <v>0</v>
      </c>
      <c r="Q141" s="198"/>
      <c r="U141" s="256" t="str">
        <f t="shared" si="9"/>
        <v>27 商業</v>
      </c>
      <c r="V141" s="251">
        <v>0</v>
      </c>
    </row>
    <row r="142" spans="1:22" ht="13.5">
      <c r="A142" s="174"/>
      <c r="B142" s="174"/>
      <c r="D142" s="236"/>
      <c r="E142" s="236"/>
      <c r="F142" s="201"/>
      <c r="G142" s="253" t="str">
        <f t="shared" si="10"/>
        <v>13 非鉄金属</v>
      </c>
      <c r="H142" s="213">
        <f>'２次効果'!J61</f>
        <v>0</v>
      </c>
      <c r="I142" s="237"/>
      <c r="J142" s="243" t="str">
        <f t="shared" si="7"/>
        <v>35 他に分類されない会員制団体</v>
      </c>
      <c r="K142" s="244">
        <f t="shared" si="8"/>
        <v>0</v>
      </c>
      <c r="Q142" s="198"/>
      <c r="U142" s="256" t="str">
        <f t="shared" si="9"/>
        <v>28 金融・保険</v>
      </c>
      <c r="V142" s="251">
        <v>0</v>
      </c>
    </row>
    <row r="143" spans="1:22" ht="13.5">
      <c r="A143" s="174"/>
      <c r="B143" s="174"/>
      <c r="D143" s="236"/>
      <c r="E143" s="236"/>
      <c r="F143" s="201"/>
      <c r="G143" s="253" t="str">
        <f t="shared" si="10"/>
        <v>14 金属製品</v>
      </c>
      <c r="H143" s="213">
        <f>'２次効果'!J62</f>
        <v>0</v>
      </c>
      <c r="I143" s="237"/>
      <c r="J143" s="243" t="str">
        <f t="shared" si="7"/>
        <v>36 対事業所サービス</v>
      </c>
      <c r="K143" s="244">
        <f t="shared" si="8"/>
        <v>0</v>
      </c>
      <c r="Q143" s="198"/>
      <c r="U143" s="256" t="str">
        <f t="shared" si="9"/>
        <v>29 不動産</v>
      </c>
      <c r="V143" s="251">
        <v>0</v>
      </c>
    </row>
    <row r="144" spans="1:22" ht="13.5">
      <c r="A144" s="174"/>
      <c r="B144" s="174"/>
      <c r="D144" s="236"/>
      <c r="E144" s="236"/>
      <c r="F144" s="201"/>
      <c r="G144" s="253" t="str">
        <f t="shared" si="10"/>
        <v>15 はん用機械</v>
      </c>
      <c r="H144" s="213">
        <f>'２次効果'!J63</f>
        <v>0</v>
      </c>
      <c r="I144" s="237"/>
      <c r="J144" s="243" t="str">
        <f t="shared" si="7"/>
        <v>37 対個人サービス</v>
      </c>
      <c r="K144" s="244">
        <f t="shared" si="8"/>
        <v>0</v>
      </c>
      <c r="Q144" s="198"/>
      <c r="U144" s="256" t="str">
        <f t="shared" si="9"/>
        <v>30 運輸・郵便</v>
      </c>
      <c r="V144" s="251">
        <v>0</v>
      </c>
    </row>
    <row r="145" spans="1:22" ht="13.5">
      <c r="A145" s="174"/>
      <c r="B145" s="257"/>
      <c r="F145" s="201"/>
      <c r="G145" s="253" t="str">
        <f t="shared" si="10"/>
        <v>16 生産用機械</v>
      </c>
      <c r="H145" s="213">
        <f>'２次効果'!J64</f>
        <v>0</v>
      </c>
      <c r="J145" s="243" t="str">
        <f t="shared" si="7"/>
        <v>38 事務用品</v>
      </c>
      <c r="K145" s="244">
        <f t="shared" si="8"/>
        <v>0</v>
      </c>
      <c r="Q145" s="198"/>
      <c r="U145" s="256" t="str">
        <f t="shared" si="9"/>
        <v>31 情報通信</v>
      </c>
      <c r="V145" s="251">
        <v>0</v>
      </c>
    </row>
    <row r="146" spans="1:22" ht="13.5">
      <c r="A146" s="174"/>
      <c r="B146" s="258"/>
      <c r="D146" s="143" t="s">
        <v>150</v>
      </c>
      <c r="F146" s="201"/>
      <c r="G146" s="253" t="str">
        <f t="shared" si="10"/>
        <v>17 業務用機械</v>
      </c>
      <c r="H146" s="213">
        <f>'２次効果'!J65</f>
        <v>0</v>
      </c>
      <c r="J146" s="243" t="str">
        <f t="shared" si="7"/>
        <v>39 分類不明</v>
      </c>
      <c r="K146" s="244">
        <f t="shared" si="8"/>
        <v>0</v>
      </c>
      <c r="Q146" s="198"/>
      <c r="U146" s="256" t="str">
        <f t="shared" si="9"/>
        <v>32 公務</v>
      </c>
      <c r="V146" s="251">
        <v>0</v>
      </c>
    </row>
    <row r="147" spans="1:22" ht="13.5">
      <c r="A147" s="174"/>
      <c r="B147" s="258"/>
      <c r="D147" s="143" t="s">
        <v>151</v>
      </c>
      <c r="E147" s="190"/>
      <c r="F147" s="201"/>
      <c r="G147" s="253" t="str">
        <f t="shared" si="10"/>
        <v>18 電子部品</v>
      </c>
      <c r="H147" s="213">
        <f>'２次効果'!J66</f>
        <v>0</v>
      </c>
      <c r="J147" s="243" t="str">
        <f t="shared" ref="J147" si="11">U62</f>
        <v>合計</v>
      </c>
      <c r="K147" s="259">
        <f>SUM(K108:K146)</f>
        <v>0</v>
      </c>
      <c r="M147" s="174"/>
      <c r="N147" s="174"/>
      <c r="O147" s="174"/>
      <c r="P147" s="174"/>
      <c r="Q147" s="195"/>
      <c r="R147" s="174"/>
      <c r="S147" s="678" t="s">
        <v>116</v>
      </c>
      <c r="U147" s="256" t="str">
        <f t="shared" si="9"/>
        <v>33 教育・研究</v>
      </c>
      <c r="V147" s="251">
        <v>0</v>
      </c>
    </row>
    <row r="148" spans="1:22" ht="12.2" customHeight="1">
      <c r="A148" s="174"/>
      <c r="B148" s="258"/>
      <c r="D148" s="231">
        <f>H105</f>
        <v>0</v>
      </c>
      <c r="E148" s="207"/>
      <c r="F148" s="201"/>
      <c r="G148" s="253" t="str">
        <f t="shared" si="10"/>
        <v>19 電気機械</v>
      </c>
      <c r="H148" s="213">
        <f>'２次効果'!J67</f>
        <v>0</v>
      </c>
      <c r="S148" s="679"/>
      <c r="U148" s="256" t="str">
        <f t="shared" si="9"/>
        <v>34 医療・福祉</v>
      </c>
      <c r="V148" s="251">
        <v>0</v>
      </c>
    </row>
    <row r="149" spans="1:22" ht="13.5">
      <c r="A149" s="174"/>
      <c r="B149" s="258"/>
      <c r="F149" s="201"/>
      <c r="G149" s="253" t="str">
        <f t="shared" si="10"/>
        <v>20 情報通信機器</v>
      </c>
      <c r="H149" s="213">
        <f>'２次効果'!J68</f>
        <v>0</v>
      </c>
      <c r="J149" s="206" t="s">
        <v>152</v>
      </c>
      <c r="K149" s="236"/>
      <c r="M149" s="208" t="s">
        <v>118</v>
      </c>
      <c r="Q149" s="209" t="s">
        <v>119</v>
      </c>
      <c r="S149" s="679"/>
      <c r="U149" s="256" t="str">
        <f t="shared" si="9"/>
        <v>35 他に分類されない会員制団体</v>
      </c>
      <c r="V149" s="251">
        <v>0</v>
      </c>
    </row>
    <row r="150" spans="1:22" ht="13.5">
      <c r="A150" s="173"/>
      <c r="B150" s="258"/>
      <c r="F150" s="201"/>
      <c r="G150" s="253" t="str">
        <f t="shared" si="10"/>
        <v>21 輸送機械</v>
      </c>
      <c r="H150" s="213">
        <f>'２次効果'!J69</f>
        <v>0</v>
      </c>
      <c r="J150" s="210" t="str">
        <f>U23</f>
        <v>01 農業</v>
      </c>
      <c r="K150" s="211">
        <f>'２次効果'!N49</f>
        <v>0</v>
      </c>
      <c r="M150" s="203">
        <f>'２次効果'!H138</f>
        <v>0</v>
      </c>
      <c r="P150" s="208" t="s">
        <v>121</v>
      </c>
      <c r="Q150" s="214">
        <f>'２次効果'!J138</f>
        <v>0.10017683465959328</v>
      </c>
      <c r="R150" s="208" t="s">
        <v>140</v>
      </c>
      <c r="S150" s="226">
        <f>'２次効果'!L138</f>
        <v>0</v>
      </c>
      <c r="U150" s="256" t="str">
        <f t="shared" si="9"/>
        <v>36 対事業所サービス</v>
      </c>
      <c r="V150" s="251">
        <v>0</v>
      </c>
    </row>
    <row r="151" spans="1:22" ht="13.5">
      <c r="A151" s="174"/>
      <c r="B151" s="258"/>
      <c r="F151" s="201"/>
      <c r="G151" s="253" t="str">
        <f t="shared" si="10"/>
        <v>22 その他の製造工業製品</v>
      </c>
      <c r="H151" s="213">
        <f>'２次効果'!J70</f>
        <v>0</v>
      </c>
      <c r="J151" s="210" t="str">
        <f t="shared" ref="J151:J188" si="12">U24</f>
        <v>02 林業</v>
      </c>
      <c r="K151" s="211">
        <f>'２次効果'!N50</f>
        <v>0</v>
      </c>
      <c r="M151" s="203">
        <f>'２次効果'!H139</f>
        <v>0</v>
      </c>
      <c r="P151" s="208" t="s">
        <v>273</v>
      </c>
      <c r="Q151" s="214">
        <f>'２次効果'!J139</f>
        <v>0.26880168001050009</v>
      </c>
      <c r="R151" s="208" t="s">
        <v>274</v>
      </c>
      <c r="S151" s="226">
        <f>'２次効果'!L139</f>
        <v>0</v>
      </c>
      <c r="U151" s="256" t="str">
        <f t="shared" si="9"/>
        <v>37 対個人サービス</v>
      </c>
      <c r="V151" s="251">
        <v>0</v>
      </c>
    </row>
    <row r="152" spans="1:22" ht="13.5">
      <c r="A152" s="174"/>
      <c r="B152" s="258"/>
      <c r="F152" s="201"/>
      <c r="G152" s="253" t="str">
        <f t="shared" si="10"/>
        <v>23 建設</v>
      </c>
      <c r="H152" s="213">
        <f>'２次効果'!J71</f>
        <v>0</v>
      </c>
      <c r="J152" s="210" t="str">
        <f t="shared" si="12"/>
        <v>03 漁業</v>
      </c>
      <c r="K152" s="211">
        <f>'２次効果'!N51</f>
        <v>0</v>
      </c>
      <c r="M152" s="203">
        <f>'２次効果'!H140</f>
        <v>0</v>
      </c>
      <c r="P152" s="208" t="s">
        <v>273</v>
      </c>
      <c r="Q152" s="214">
        <f>'２次効果'!J140</f>
        <v>0.18161976771377347</v>
      </c>
      <c r="R152" s="208" t="s">
        <v>274</v>
      </c>
      <c r="S152" s="226">
        <f>'２次効果'!L140</f>
        <v>0</v>
      </c>
      <c r="U152" s="256" t="str">
        <f t="shared" si="9"/>
        <v>38 事務用品</v>
      </c>
      <c r="V152" s="251">
        <v>0</v>
      </c>
    </row>
    <row r="153" spans="1:22" ht="13.5" customHeight="1">
      <c r="A153" s="174"/>
      <c r="B153" s="258"/>
      <c r="F153" s="201"/>
      <c r="G153" s="253" t="str">
        <f t="shared" si="10"/>
        <v>24 電力・ガス・熱供給</v>
      </c>
      <c r="H153" s="213">
        <f>'２次効果'!J72</f>
        <v>0</v>
      </c>
      <c r="J153" s="210" t="str">
        <f t="shared" si="12"/>
        <v>04 鉱業</v>
      </c>
      <c r="K153" s="211">
        <f>'２次効果'!N52</f>
        <v>0</v>
      </c>
      <c r="M153" s="203">
        <f>'２次効果'!H141</f>
        <v>0</v>
      </c>
      <c r="P153" s="208" t="s">
        <v>273</v>
      </c>
      <c r="Q153" s="214">
        <f>'２次効果'!J141</f>
        <v>0.17144607843137255</v>
      </c>
      <c r="R153" s="208" t="s">
        <v>274</v>
      </c>
      <c r="S153" s="226">
        <f>'２次効果'!L141</f>
        <v>0</v>
      </c>
      <c r="U153" s="256" t="str">
        <f t="shared" si="9"/>
        <v>39 分類不明</v>
      </c>
      <c r="V153" s="251">
        <v>0</v>
      </c>
    </row>
    <row r="154" spans="1:22" ht="14.25" thickBot="1">
      <c r="A154" s="174"/>
      <c r="B154" s="258"/>
      <c r="F154" s="201"/>
      <c r="G154" s="253" t="str">
        <f t="shared" si="10"/>
        <v>25 水道</v>
      </c>
      <c r="H154" s="213">
        <f>'２次効果'!J73</f>
        <v>0</v>
      </c>
      <c r="J154" s="210" t="str">
        <f t="shared" si="12"/>
        <v>05 飲食料品</v>
      </c>
      <c r="K154" s="211">
        <f>'２次効果'!N53</f>
        <v>0</v>
      </c>
      <c r="M154" s="203">
        <f>'２次効果'!H142</f>
        <v>0</v>
      </c>
      <c r="P154" s="208" t="s">
        <v>273</v>
      </c>
      <c r="Q154" s="214">
        <f>'２次効果'!J142</f>
        <v>0.10301619117347</v>
      </c>
      <c r="R154" s="208" t="s">
        <v>274</v>
      </c>
      <c r="S154" s="226">
        <f>'２次効果'!L142</f>
        <v>0</v>
      </c>
      <c r="U154" s="260" t="str">
        <f t="shared" ref="U154" si="13">U62</f>
        <v>合計</v>
      </c>
      <c r="V154" s="261">
        <v>0</v>
      </c>
    </row>
    <row r="155" spans="1:22" ht="13.5">
      <c r="A155" s="174"/>
      <c r="B155" s="258"/>
      <c r="F155" s="201"/>
      <c r="G155" s="253" t="str">
        <f t="shared" si="10"/>
        <v>26 廃棄物処理</v>
      </c>
      <c r="H155" s="213">
        <f>'２次効果'!J74</f>
        <v>0</v>
      </c>
      <c r="J155" s="210" t="str">
        <f t="shared" si="12"/>
        <v>06 繊維製品</v>
      </c>
      <c r="K155" s="211">
        <f>'２次効果'!N54</f>
        <v>0</v>
      </c>
      <c r="M155" s="203">
        <f>'２次効果'!H143</f>
        <v>0</v>
      </c>
      <c r="N155" s="174"/>
      <c r="O155" s="174"/>
      <c r="P155" s="208" t="s">
        <v>273</v>
      </c>
      <c r="Q155" s="214">
        <f>'２次効果'!J143</f>
        <v>0.18658714223849454</v>
      </c>
      <c r="R155" s="208" t="s">
        <v>274</v>
      </c>
      <c r="S155" s="226">
        <f>'２次効果'!L143</f>
        <v>0</v>
      </c>
      <c r="T155" s="174"/>
    </row>
    <row r="156" spans="1:22" ht="13.5">
      <c r="A156" s="174"/>
      <c r="B156" s="258"/>
      <c r="D156" s="199"/>
      <c r="E156" s="199"/>
      <c r="F156" s="201"/>
      <c r="G156" s="253" t="str">
        <f t="shared" si="10"/>
        <v>27 商業</v>
      </c>
      <c r="H156" s="213">
        <f>'２次効果'!J75</f>
        <v>0</v>
      </c>
      <c r="J156" s="210" t="str">
        <f t="shared" si="12"/>
        <v>07 パルプ・紙・木製品</v>
      </c>
      <c r="K156" s="211">
        <f>'２次効果'!N55</f>
        <v>0</v>
      </c>
      <c r="M156" s="203">
        <f>'２次効果'!H144</f>
        <v>0</v>
      </c>
      <c r="P156" s="208" t="s">
        <v>273</v>
      </c>
      <c r="Q156" s="214">
        <f>'２次効果'!J144</f>
        <v>0.11601249574711577</v>
      </c>
      <c r="R156" s="208" t="s">
        <v>274</v>
      </c>
      <c r="S156" s="226">
        <f>'２次効果'!L144</f>
        <v>0</v>
      </c>
    </row>
    <row r="157" spans="1:22" ht="13.5">
      <c r="A157" s="174"/>
      <c r="B157" s="258"/>
      <c r="F157" s="201"/>
      <c r="G157" s="253" t="str">
        <f t="shared" si="10"/>
        <v>28 金融・保険</v>
      </c>
      <c r="H157" s="213">
        <f>'２次効果'!J76</f>
        <v>0</v>
      </c>
      <c r="J157" s="210" t="str">
        <f t="shared" si="12"/>
        <v>08 化学製品</v>
      </c>
      <c r="K157" s="211">
        <f>'２次効果'!N56</f>
        <v>0</v>
      </c>
      <c r="M157" s="203">
        <f>'２次効果'!H145</f>
        <v>0</v>
      </c>
      <c r="P157" s="208" t="s">
        <v>273</v>
      </c>
      <c r="Q157" s="214">
        <f>'２次効果'!J145</f>
        <v>7.5196886084157727E-2</v>
      </c>
      <c r="R157" s="208" t="s">
        <v>274</v>
      </c>
      <c r="S157" s="226">
        <f>'２次効果'!L145</f>
        <v>0</v>
      </c>
    </row>
    <row r="158" spans="1:22" ht="13.5">
      <c r="A158" s="174"/>
      <c r="B158" s="258"/>
      <c r="F158" s="201"/>
      <c r="G158" s="253" t="str">
        <f t="shared" si="10"/>
        <v>29 不動産</v>
      </c>
      <c r="H158" s="213">
        <f>'２次効果'!J77</f>
        <v>0</v>
      </c>
      <c r="J158" s="210" t="str">
        <f t="shared" si="12"/>
        <v>09 石油・石炭製品</v>
      </c>
      <c r="K158" s="211">
        <f>'２次効果'!N57</f>
        <v>0</v>
      </c>
      <c r="M158" s="203">
        <f>'２次効果'!H146</f>
        <v>0</v>
      </c>
      <c r="P158" s="208" t="s">
        <v>273</v>
      </c>
      <c r="Q158" s="214">
        <f>'２次効果'!J146</f>
        <v>5.6987469939907753E-3</v>
      </c>
      <c r="R158" s="208" t="s">
        <v>274</v>
      </c>
      <c r="S158" s="226">
        <f>'２次効果'!L146</f>
        <v>0</v>
      </c>
    </row>
    <row r="159" spans="1:22" ht="13.5">
      <c r="A159" s="174"/>
      <c r="B159" s="174"/>
      <c r="F159" s="201"/>
      <c r="G159" s="253" t="str">
        <f t="shared" si="10"/>
        <v>30 運輸・郵便</v>
      </c>
      <c r="H159" s="213">
        <f>'２次効果'!J78</f>
        <v>0</v>
      </c>
      <c r="J159" s="210" t="str">
        <f t="shared" si="12"/>
        <v>10 プラスチック・ゴム製品</v>
      </c>
      <c r="K159" s="211">
        <f>'２次効果'!N58</f>
        <v>0</v>
      </c>
      <c r="M159" s="203">
        <f>'２次効果'!H147</f>
        <v>0</v>
      </c>
      <c r="P159" s="208" t="s">
        <v>273</v>
      </c>
      <c r="Q159" s="214">
        <f>'２次効果'!J147</f>
        <v>0.15286022838374091</v>
      </c>
      <c r="R159" s="208" t="s">
        <v>274</v>
      </c>
      <c r="S159" s="226">
        <f>'２次効果'!L147</f>
        <v>0</v>
      </c>
    </row>
    <row r="160" spans="1:22" ht="13.5">
      <c r="A160" s="174"/>
      <c r="B160" s="174"/>
      <c r="F160" s="201"/>
      <c r="G160" s="253" t="str">
        <f t="shared" si="10"/>
        <v>31 情報通信</v>
      </c>
      <c r="H160" s="213">
        <f>'２次効果'!J79</f>
        <v>0</v>
      </c>
      <c r="J160" s="210" t="str">
        <f t="shared" si="12"/>
        <v>11 窯業・土石製品</v>
      </c>
      <c r="K160" s="211">
        <f>'２次効果'!N59</f>
        <v>0</v>
      </c>
      <c r="M160" s="203">
        <f>'２次効果'!H148</f>
        <v>0</v>
      </c>
      <c r="P160" s="208" t="s">
        <v>273</v>
      </c>
      <c r="Q160" s="214">
        <f>'２次効果'!J148</f>
        <v>0.17916627896157067</v>
      </c>
      <c r="R160" s="208" t="s">
        <v>274</v>
      </c>
      <c r="S160" s="226">
        <f>'２次効果'!L148</f>
        <v>0</v>
      </c>
    </row>
    <row r="161" spans="1:22" ht="13.5">
      <c r="A161" s="174"/>
      <c r="B161" s="262"/>
      <c r="F161" s="201"/>
      <c r="G161" s="253" t="str">
        <f t="shared" si="10"/>
        <v>32 公務</v>
      </c>
      <c r="H161" s="213">
        <f>'２次効果'!J80</f>
        <v>0</v>
      </c>
      <c r="J161" s="210" t="str">
        <f t="shared" si="12"/>
        <v>12 鉄鋼</v>
      </c>
      <c r="K161" s="211">
        <f>'２次効果'!N60</f>
        <v>0</v>
      </c>
      <c r="L161" s="195"/>
      <c r="M161" s="203">
        <f>'２次効果'!H149</f>
        <v>0</v>
      </c>
      <c r="P161" s="208" t="s">
        <v>273</v>
      </c>
      <c r="Q161" s="214">
        <f>'２次効果'!J149</f>
        <v>0.10055485901779283</v>
      </c>
      <c r="R161" s="208" t="s">
        <v>274</v>
      </c>
      <c r="S161" s="226">
        <f>'２次効果'!L149</f>
        <v>0</v>
      </c>
    </row>
    <row r="162" spans="1:22" ht="13.5">
      <c r="A162" s="253"/>
      <c r="B162" s="263"/>
      <c r="F162" s="201"/>
      <c r="G162" s="253" t="str">
        <f t="shared" si="10"/>
        <v>33 教育・研究</v>
      </c>
      <c r="H162" s="213">
        <f>'２次効果'!J81</f>
        <v>0</v>
      </c>
      <c r="J162" s="210" t="str">
        <f t="shared" si="12"/>
        <v>13 非鉄金属</v>
      </c>
      <c r="K162" s="211">
        <f>'２次効果'!N61</f>
        <v>0</v>
      </c>
      <c r="L162" s="212"/>
      <c r="M162" s="203">
        <f>'２次効果'!H150</f>
        <v>0</v>
      </c>
      <c r="P162" s="208" t="s">
        <v>273</v>
      </c>
      <c r="Q162" s="214">
        <f>'２次効果'!J150</f>
        <v>7.1896065509493151E-2</v>
      </c>
      <c r="R162" s="208" t="s">
        <v>274</v>
      </c>
      <c r="S162" s="226">
        <f>'２次効果'!L150</f>
        <v>0</v>
      </c>
    </row>
    <row r="163" spans="1:22" ht="13.5">
      <c r="A163" s="253"/>
      <c r="B163" s="263"/>
      <c r="F163" s="201"/>
      <c r="G163" s="253" t="str">
        <f t="shared" si="10"/>
        <v>34 医療・福祉</v>
      </c>
      <c r="H163" s="213">
        <f>'２次効果'!J82</f>
        <v>0</v>
      </c>
      <c r="J163" s="210" t="str">
        <f t="shared" si="12"/>
        <v>14 金属製品</v>
      </c>
      <c r="K163" s="211">
        <f>'２次効果'!N62</f>
        <v>0</v>
      </c>
      <c r="L163" s="212"/>
      <c r="M163" s="203">
        <f>'２次効果'!H151</f>
        <v>0</v>
      </c>
      <c r="P163" s="208" t="s">
        <v>273</v>
      </c>
      <c r="Q163" s="214">
        <f>'２次効果'!J151</f>
        <v>0.20986188697782507</v>
      </c>
      <c r="R163" s="208" t="s">
        <v>274</v>
      </c>
      <c r="S163" s="226">
        <f>'２次効果'!L151</f>
        <v>0</v>
      </c>
    </row>
    <row r="164" spans="1:22" ht="13.5">
      <c r="A164" s="253"/>
      <c r="B164" s="263"/>
      <c r="F164" s="201"/>
      <c r="G164" s="253" t="str">
        <f t="shared" si="10"/>
        <v>35 他に分類されない会員制団体</v>
      </c>
      <c r="H164" s="213">
        <f>'２次効果'!J83</f>
        <v>0</v>
      </c>
      <c r="J164" s="210" t="str">
        <f t="shared" si="12"/>
        <v>15 はん用機械</v>
      </c>
      <c r="K164" s="211">
        <f>'２次効果'!N63</f>
        <v>0</v>
      </c>
      <c r="L164" s="212"/>
      <c r="M164" s="203">
        <f>'２次効果'!H152</f>
        <v>0</v>
      </c>
      <c r="P164" s="208" t="s">
        <v>273</v>
      </c>
      <c r="Q164" s="214">
        <f>'２次効果'!J152</f>
        <v>0.15975536056906409</v>
      </c>
      <c r="R164" s="208" t="s">
        <v>274</v>
      </c>
      <c r="S164" s="226">
        <f>'２次効果'!L152</f>
        <v>0</v>
      </c>
    </row>
    <row r="165" spans="1:22">
      <c r="A165" s="253"/>
      <c r="B165" s="263"/>
      <c r="G165" s="253" t="str">
        <f t="shared" si="10"/>
        <v>36 対事業所サービス</v>
      </c>
      <c r="H165" s="213">
        <f>'２次効果'!J84</f>
        <v>0</v>
      </c>
      <c r="J165" s="210" t="str">
        <f t="shared" si="12"/>
        <v>16 生産用機械</v>
      </c>
      <c r="K165" s="211">
        <f>'２次効果'!N64</f>
        <v>0</v>
      </c>
      <c r="L165" s="212"/>
      <c r="M165" s="203">
        <f>'２次効果'!H153</f>
        <v>0</v>
      </c>
      <c r="P165" s="208" t="s">
        <v>273</v>
      </c>
      <c r="Q165" s="214">
        <f>'２次効果'!J153</f>
        <v>0.18949312583331512</v>
      </c>
      <c r="R165" s="208" t="s">
        <v>274</v>
      </c>
      <c r="S165" s="226">
        <f>'２次効果'!L153</f>
        <v>0</v>
      </c>
    </row>
    <row r="166" spans="1:22">
      <c r="A166" s="253"/>
      <c r="B166" s="263"/>
      <c r="G166" s="253" t="str">
        <f t="shared" si="10"/>
        <v>37 対個人サービス</v>
      </c>
      <c r="H166" s="213">
        <f>'２次効果'!J85</f>
        <v>0</v>
      </c>
      <c r="J166" s="210" t="str">
        <f t="shared" si="12"/>
        <v>17 業務用機械</v>
      </c>
      <c r="K166" s="211">
        <f>'２次効果'!N65</f>
        <v>0</v>
      </c>
      <c r="L166" s="212"/>
      <c r="M166" s="203">
        <f>'２次効果'!H154</f>
        <v>0</v>
      </c>
      <c r="O166" s="175"/>
      <c r="P166" s="208" t="s">
        <v>273</v>
      </c>
      <c r="Q166" s="214">
        <f>'２次効果'!J154</f>
        <v>9.88475284102317E-2</v>
      </c>
      <c r="R166" s="208" t="s">
        <v>274</v>
      </c>
      <c r="S166" s="226">
        <f>'２次効果'!L154</f>
        <v>0</v>
      </c>
    </row>
    <row r="167" spans="1:22">
      <c r="A167" s="253"/>
      <c r="B167" s="263"/>
      <c r="G167" s="253" t="str">
        <f t="shared" si="10"/>
        <v>38 事務用品</v>
      </c>
      <c r="H167" s="213">
        <f>'２次効果'!J86</f>
        <v>0</v>
      </c>
      <c r="J167" s="210" t="str">
        <f t="shared" si="12"/>
        <v>18 電子部品</v>
      </c>
      <c r="K167" s="211">
        <f>'２次効果'!N66</f>
        <v>0</v>
      </c>
      <c r="L167" s="212"/>
      <c r="M167" s="203">
        <f>'２次効果'!H155</f>
        <v>0</v>
      </c>
      <c r="P167" s="208" t="s">
        <v>273</v>
      </c>
      <c r="Q167" s="214">
        <f>'２次効果'!J155</f>
        <v>6.1758141002998625E-2</v>
      </c>
      <c r="R167" s="208" t="s">
        <v>274</v>
      </c>
      <c r="S167" s="226">
        <f>'２次効果'!L155</f>
        <v>0</v>
      </c>
    </row>
    <row r="168" spans="1:22">
      <c r="A168" s="253"/>
      <c r="B168" s="263"/>
      <c r="G168" s="253" t="str">
        <f t="shared" si="10"/>
        <v>39 分類不明</v>
      </c>
      <c r="H168" s="213">
        <f>'２次効果'!J87</f>
        <v>0</v>
      </c>
      <c r="J168" s="210" t="str">
        <f t="shared" si="12"/>
        <v>19 電気機械</v>
      </c>
      <c r="K168" s="211">
        <f>'２次効果'!N67</f>
        <v>0</v>
      </c>
      <c r="L168" s="212"/>
      <c r="M168" s="203">
        <f>'２次効果'!H156</f>
        <v>0</v>
      </c>
      <c r="P168" s="208" t="s">
        <v>273</v>
      </c>
      <c r="Q168" s="214">
        <f>'２次効果'!J156</f>
        <v>0.1315659890598071</v>
      </c>
      <c r="R168" s="208" t="s">
        <v>274</v>
      </c>
      <c r="S168" s="226">
        <f>'２次効果'!L156</f>
        <v>0</v>
      </c>
    </row>
    <row r="169" spans="1:22">
      <c r="A169" s="253"/>
      <c r="B169" s="263"/>
      <c r="G169" s="253" t="str">
        <f t="shared" si="10"/>
        <v>合計</v>
      </c>
      <c r="H169" s="221">
        <f>SUM(H130:H168)</f>
        <v>0</v>
      </c>
      <c r="J169" s="210" t="str">
        <f t="shared" si="12"/>
        <v>20 情報通信機器</v>
      </c>
      <c r="K169" s="211">
        <f>'２次効果'!N68</f>
        <v>0</v>
      </c>
      <c r="L169" s="212"/>
      <c r="M169" s="203">
        <f>'２次効果'!H157</f>
        <v>0</v>
      </c>
      <c r="P169" s="208" t="s">
        <v>273</v>
      </c>
      <c r="Q169" s="214">
        <f>'２次効果'!J157</f>
        <v>0.14908531183557761</v>
      </c>
      <c r="R169" s="208" t="s">
        <v>274</v>
      </c>
      <c r="S169" s="226">
        <f>'２次効果'!L157</f>
        <v>0</v>
      </c>
    </row>
    <row r="170" spans="1:22">
      <c r="A170" s="253"/>
      <c r="B170" s="263"/>
      <c r="G170" s="174"/>
      <c r="H170" s="174"/>
      <c r="J170" s="210" t="str">
        <f t="shared" si="12"/>
        <v>21 輸送機械</v>
      </c>
      <c r="K170" s="211">
        <f>'２次効果'!N69</f>
        <v>0</v>
      </c>
      <c r="L170" s="212"/>
      <c r="M170" s="203">
        <f>'２次効果'!H158</f>
        <v>0</v>
      </c>
      <c r="P170" s="208" t="s">
        <v>273</v>
      </c>
      <c r="Q170" s="214">
        <f>'２次効果'!J158</f>
        <v>8.3854799520379039E-2</v>
      </c>
      <c r="R170" s="208" t="s">
        <v>274</v>
      </c>
      <c r="S170" s="226">
        <f>'２次効果'!L158</f>
        <v>0</v>
      </c>
      <c r="U170" s="174"/>
    </row>
    <row r="171" spans="1:22">
      <c r="A171" s="253"/>
      <c r="B171" s="263"/>
      <c r="G171" s="253"/>
      <c r="H171" s="213"/>
      <c r="J171" s="210" t="str">
        <f t="shared" si="12"/>
        <v>22 その他の製造工業製品</v>
      </c>
      <c r="K171" s="211">
        <f>'２次効果'!N70</f>
        <v>0</v>
      </c>
      <c r="L171" s="212"/>
      <c r="M171" s="203">
        <f>'２次効果'!H159</f>
        <v>0</v>
      </c>
      <c r="P171" s="208" t="s">
        <v>273</v>
      </c>
      <c r="Q171" s="214">
        <f>'２次効果'!J159</f>
        <v>0.15882117451421179</v>
      </c>
      <c r="R171" s="208" t="s">
        <v>274</v>
      </c>
      <c r="S171" s="226">
        <f>'２次効果'!L159</f>
        <v>0</v>
      </c>
      <c r="U171" s="253"/>
      <c r="V171" s="264"/>
    </row>
    <row r="172" spans="1:22">
      <c r="A172" s="253"/>
      <c r="B172" s="263"/>
      <c r="G172" s="174"/>
      <c r="H172" s="174"/>
      <c r="J172" s="210" t="str">
        <f t="shared" si="12"/>
        <v>23 建設</v>
      </c>
      <c r="K172" s="211">
        <f>'２次効果'!N71</f>
        <v>0</v>
      </c>
      <c r="L172" s="212"/>
      <c r="M172" s="203">
        <f>'２次効果'!H160</f>
        <v>0</v>
      </c>
      <c r="P172" s="208" t="s">
        <v>273</v>
      </c>
      <c r="Q172" s="214">
        <f>'２次効果'!J160</f>
        <v>0.31218282799214508</v>
      </c>
      <c r="R172" s="208" t="s">
        <v>274</v>
      </c>
      <c r="S172" s="226">
        <f>'２次効果'!L160</f>
        <v>0</v>
      </c>
      <c r="U172" s="174"/>
      <c r="V172" s="264"/>
    </row>
    <row r="173" spans="1:22">
      <c r="A173" s="253"/>
      <c r="B173" s="263"/>
      <c r="G173" s="174"/>
      <c r="H173" s="174"/>
      <c r="J173" s="210" t="str">
        <f t="shared" si="12"/>
        <v>24 電力・ガス・熱供給</v>
      </c>
      <c r="K173" s="211">
        <f>'２次効果'!N72</f>
        <v>0</v>
      </c>
      <c r="L173" s="212"/>
      <c r="M173" s="203">
        <f>'２次効果'!H161</f>
        <v>0</v>
      </c>
      <c r="P173" s="208" t="s">
        <v>273</v>
      </c>
      <c r="Q173" s="214">
        <f>'２次効果'!J161</f>
        <v>0.1079713627969339</v>
      </c>
      <c r="R173" s="208" t="s">
        <v>274</v>
      </c>
      <c r="S173" s="226">
        <f>'２次効果'!L161</f>
        <v>0</v>
      </c>
    </row>
    <row r="174" spans="1:22">
      <c r="A174" s="253"/>
      <c r="B174" s="263"/>
      <c r="J174" s="210" t="str">
        <f t="shared" si="12"/>
        <v>25 水道</v>
      </c>
      <c r="K174" s="211">
        <f>'２次効果'!N73</f>
        <v>0</v>
      </c>
      <c r="L174" s="212"/>
      <c r="M174" s="203">
        <f>'２次効果'!H162</f>
        <v>0</v>
      </c>
      <c r="P174" s="208" t="s">
        <v>273</v>
      </c>
      <c r="Q174" s="214">
        <f>'２次効果'!J162</f>
        <v>0.11670196369765044</v>
      </c>
      <c r="R174" s="208" t="s">
        <v>274</v>
      </c>
      <c r="S174" s="226">
        <f>'２次効果'!L162</f>
        <v>0</v>
      </c>
    </row>
    <row r="175" spans="1:22">
      <c r="A175" s="253"/>
      <c r="B175" s="263"/>
      <c r="J175" s="210" t="str">
        <f t="shared" si="12"/>
        <v>26 廃棄物処理</v>
      </c>
      <c r="K175" s="211">
        <f>'２次効果'!N74</f>
        <v>0</v>
      </c>
      <c r="L175" s="212"/>
      <c r="M175" s="203">
        <f>'２次効果'!H163</f>
        <v>0</v>
      </c>
      <c r="P175" s="208" t="s">
        <v>273</v>
      </c>
      <c r="Q175" s="214">
        <f>'２次効果'!J163</f>
        <v>0.37004114814165645</v>
      </c>
      <c r="R175" s="208" t="s">
        <v>274</v>
      </c>
      <c r="S175" s="226">
        <f>'２次効果'!L163</f>
        <v>0</v>
      </c>
    </row>
    <row r="176" spans="1:22">
      <c r="A176" s="253"/>
      <c r="B176" s="263"/>
      <c r="J176" s="210" t="str">
        <f t="shared" si="12"/>
        <v>27 商業</v>
      </c>
      <c r="K176" s="211">
        <f>'２次効果'!N75</f>
        <v>0</v>
      </c>
      <c r="L176" s="212"/>
      <c r="M176" s="203">
        <f>'２次効果'!H164</f>
        <v>0</v>
      </c>
      <c r="P176" s="208" t="s">
        <v>273</v>
      </c>
      <c r="Q176" s="214">
        <f>'２次効果'!J164</f>
        <v>0.39472440200434905</v>
      </c>
      <c r="R176" s="208" t="s">
        <v>274</v>
      </c>
      <c r="S176" s="226">
        <f>'２次効果'!L164</f>
        <v>0</v>
      </c>
    </row>
    <row r="177" spans="1:19">
      <c r="A177" s="253"/>
      <c r="B177" s="263"/>
      <c r="J177" s="210" t="str">
        <f t="shared" si="12"/>
        <v>28 金融・保険</v>
      </c>
      <c r="K177" s="211">
        <f>'２次効果'!N76</f>
        <v>0</v>
      </c>
      <c r="L177" s="212"/>
      <c r="M177" s="203">
        <f>'２次効果'!H165</f>
        <v>0</v>
      </c>
      <c r="P177" s="208" t="s">
        <v>273</v>
      </c>
      <c r="Q177" s="214">
        <f>'２次効果'!J165</f>
        <v>0.22638147728217903</v>
      </c>
      <c r="R177" s="208" t="s">
        <v>274</v>
      </c>
      <c r="S177" s="226">
        <f>'２次効果'!L165</f>
        <v>0</v>
      </c>
    </row>
    <row r="178" spans="1:19">
      <c r="A178" s="253"/>
      <c r="B178" s="263"/>
      <c r="J178" s="210" t="str">
        <f t="shared" si="12"/>
        <v>29 不動産</v>
      </c>
      <c r="K178" s="211">
        <f>'２次効果'!N77</f>
        <v>0</v>
      </c>
      <c r="L178" s="212"/>
      <c r="M178" s="203">
        <f>'２次効果'!H166</f>
        <v>0</v>
      </c>
      <c r="P178" s="208" t="s">
        <v>273</v>
      </c>
      <c r="Q178" s="214">
        <f>'２次効果'!J166</f>
        <v>3.5748082075734031E-2</v>
      </c>
      <c r="R178" s="208" t="s">
        <v>274</v>
      </c>
      <c r="S178" s="226">
        <f>'２次効果'!L166</f>
        <v>0</v>
      </c>
    </row>
    <row r="179" spans="1:19">
      <c r="A179" s="253"/>
      <c r="B179" s="263"/>
      <c r="J179" s="210" t="str">
        <f t="shared" si="12"/>
        <v>30 運輸・郵便</v>
      </c>
      <c r="K179" s="211">
        <f>'２次効果'!N78</f>
        <v>0</v>
      </c>
      <c r="L179" s="212"/>
      <c r="M179" s="203">
        <f>'２次効果'!H167</f>
        <v>0</v>
      </c>
      <c r="P179" s="208" t="s">
        <v>273</v>
      </c>
      <c r="Q179" s="214">
        <f>'２次効果'!J167</f>
        <v>0.38249931824379602</v>
      </c>
      <c r="R179" s="208" t="s">
        <v>274</v>
      </c>
      <c r="S179" s="226">
        <f>'２次効果'!L167</f>
        <v>0</v>
      </c>
    </row>
    <row r="180" spans="1:19">
      <c r="A180" s="253"/>
      <c r="B180" s="263"/>
      <c r="J180" s="210" t="str">
        <f t="shared" si="12"/>
        <v>31 情報通信</v>
      </c>
      <c r="K180" s="211">
        <f>'２次効果'!N79</f>
        <v>0</v>
      </c>
      <c r="L180" s="212"/>
      <c r="M180" s="203">
        <f>'２次効果'!H168</f>
        <v>0</v>
      </c>
      <c r="P180" s="208" t="s">
        <v>273</v>
      </c>
      <c r="Q180" s="214">
        <f>'２次効果'!J168</f>
        <v>0.13269238292711552</v>
      </c>
      <c r="R180" s="208" t="s">
        <v>274</v>
      </c>
      <c r="S180" s="226">
        <f>'２次効果'!L168</f>
        <v>0</v>
      </c>
    </row>
    <row r="181" spans="1:19">
      <c r="A181" s="253"/>
      <c r="B181" s="263"/>
      <c r="J181" s="210" t="str">
        <f t="shared" si="12"/>
        <v>32 公務</v>
      </c>
      <c r="K181" s="211">
        <f>'２次効果'!N80</f>
        <v>0</v>
      </c>
      <c r="L181" s="212"/>
      <c r="M181" s="203">
        <f>'２次効果'!H169</f>
        <v>0</v>
      </c>
      <c r="P181" s="208" t="s">
        <v>273</v>
      </c>
      <c r="Q181" s="214">
        <f>'２次効果'!J169</f>
        <v>0.32722133574330081</v>
      </c>
      <c r="R181" s="208" t="s">
        <v>274</v>
      </c>
      <c r="S181" s="226">
        <f>'２次効果'!L169</f>
        <v>0</v>
      </c>
    </row>
    <row r="182" spans="1:19">
      <c r="A182" s="253"/>
      <c r="B182" s="263"/>
      <c r="J182" s="210" t="str">
        <f t="shared" si="12"/>
        <v>33 教育・研究</v>
      </c>
      <c r="K182" s="211">
        <f>'２次効果'!N81</f>
        <v>0</v>
      </c>
      <c r="L182" s="212"/>
      <c r="M182" s="203">
        <f>'２次効果'!H170</f>
        <v>0</v>
      </c>
      <c r="P182" s="208" t="s">
        <v>273</v>
      </c>
      <c r="Q182" s="214">
        <f>'２次効果'!J170</f>
        <v>0.41774282292779236</v>
      </c>
      <c r="R182" s="208" t="s">
        <v>274</v>
      </c>
      <c r="S182" s="226">
        <f>'２次効果'!L170</f>
        <v>0</v>
      </c>
    </row>
    <row r="183" spans="1:19">
      <c r="A183" s="253"/>
      <c r="B183" s="263"/>
      <c r="J183" s="210" t="str">
        <f t="shared" si="12"/>
        <v>34 医療・福祉</v>
      </c>
      <c r="K183" s="211">
        <f>'２次効果'!N82</f>
        <v>0</v>
      </c>
      <c r="L183" s="212"/>
      <c r="M183" s="203">
        <f>'２次効果'!H171</f>
        <v>0</v>
      </c>
      <c r="P183" s="208" t="s">
        <v>273</v>
      </c>
      <c r="Q183" s="214">
        <f>'２次効果'!J171</f>
        <v>0.43910465587476272</v>
      </c>
      <c r="R183" s="208" t="s">
        <v>274</v>
      </c>
      <c r="S183" s="226">
        <f>'２次効果'!L171</f>
        <v>0</v>
      </c>
    </row>
    <row r="184" spans="1:19">
      <c r="A184" s="253"/>
      <c r="B184" s="263"/>
      <c r="J184" s="210" t="str">
        <f t="shared" si="12"/>
        <v>35 他に分類されない会員制団体</v>
      </c>
      <c r="K184" s="211">
        <f>'２次効果'!N83</f>
        <v>0</v>
      </c>
      <c r="L184" s="212"/>
      <c r="M184" s="203">
        <f>'２次効果'!H172</f>
        <v>0</v>
      </c>
      <c r="P184" s="208" t="s">
        <v>273</v>
      </c>
      <c r="Q184" s="214">
        <f>'２次効果'!J172</f>
        <v>0.5306562408652441</v>
      </c>
      <c r="R184" s="208" t="s">
        <v>274</v>
      </c>
      <c r="S184" s="226">
        <f>'２次効果'!L172</f>
        <v>0</v>
      </c>
    </row>
    <row r="185" spans="1:19">
      <c r="A185" s="253"/>
      <c r="B185" s="263"/>
      <c r="J185" s="210" t="str">
        <f t="shared" si="12"/>
        <v>36 対事業所サービス</v>
      </c>
      <c r="K185" s="211">
        <f>'２次効果'!N84</f>
        <v>0</v>
      </c>
      <c r="L185" s="212"/>
      <c r="M185" s="203">
        <f>'２次効果'!H173</f>
        <v>0</v>
      </c>
      <c r="P185" s="208" t="s">
        <v>273</v>
      </c>
      <c r="Q185" s="214">
        <f>'２次効果'!J173</f>
        <v>0.33569900959849275</v>
      </c>
      <c r="R185" s="208" t="s">
        <v>274</v>
      </c>
      <c r="S185" s="226">
        <f>'２次効果'!L173</f>
        <v>0</v>
      </c>
    </row>
    <row r="186" spans="1:19">
      <c r="A186" s="253"/>
      <c r="B186" s="263"/>
      <c r="J186" s="210" t="str">
        <f t="shared" si="12"/>
        <v>37 対個人サービス</v>
      </c>
      <c r="K186" s="211">
        <f>'２次効果'!N85</f>
        <v>0</v>
      </c>
      <c r="L186" s="212"/>
      <c r="M186" s="203">
        <f>'２次効果'!H174</f>
        <v>0</v>
      </c>
      <c r="P186" s="208" t="s">
        <v>273</v>
      </c>
      <c r="Q186" s="214">
        <f>'２次効果'!J174</f>
        <v>0.2448406684767738</v>
      </c>
      <c r="R186" s="208" t="s">
        <v>274</v>
      </c>
      <c r="S186" s="226">
        <f>'２次効果'!L174</f>
        <v>0</v>
      </c>
    </row>
    <row r="187" spans="1:19">
      <c r="A187" s="253"/>
      <c r="B187" s="263"/>
      <c r="J187" s="210" t="str">
        <f t="shared" si="12"/>
        <v>38 事務用品</v>
      </c>
      <c r="K187" s="211">
        <f>'２次効果'!N86</f>
        <v>0</v>
      </c>
      <c r="L187" s="212"/>
      <c r="M187" s="203">
        <f>'２次効果'!H175</f>
        <v>0</v>
      </c>
      <c r="P187" s="208" t="s">
        <v>273</v>
      </c>
      <c r="Q187" s="214">
        <f>'２次効果'!J175</f>
        <v>0</v>
      </c>
      <c r="R187" s="208" t="s">
        <v>274</v>
      </c>
      <c r="S187" s="226">
        <f>'２次効果'!L175</f>
        <v>0</v>
      </c>
    </row>
    <row r="188" spans="1:19">
      <c r="A188" s="253"/>
      <c r="B188" s="263"/>
      <c r="J188" s="210" t="str">
        <f t="shared" si="12"/>
        <v>39 分類不明</v>
      </c>
      <c r="K188" s="211">
        <f>'２次効果'!N87</f>
        <v>0</v>
      </c>
      <c r="L188" s="212"/>
      <c r="M188" s="203">
        <f>'２次効果'!H176</f>
        <v>0</v>
      </c>
      <c r="P188" s="208" t="s">
        <v>273</v>
      </c>
      <c r="Q188" s="214">
        <f>'２次効果'!J176</f>
        <v>1.0233753353019409E-2</v>
      </c>
      <c r="R188" s="208" t="s">
        <v>274</v>
      </c>
      <c r="S188" s="226">
        <f>'２次効果'!L176</f>
        <v>0</v>
      </c>
    </row>
    <row r="189" spans="1:19">
      <c r="A189" s="253"/>
      <c r="B189" s="263"/>
      <c r="J189" s="210" t="str">
        <f t="shared" ref="J189" si="14">U62</f>
        <v>合計</v>
      </c>
      <c r="K189" s="223">
        <f>SUM(K150:K188)</f>
        <v>0</v>
      </c>
      <c r="L189" s="212"/>
      <c r="M189" s="202">
        <f>SUM(M150:M188)</f>
        <v>0</v>
      </c>
      <c r="S189" s="202">
        <f>SUM(S150:S188)</f>
        <v>0</v>
      </c>
    </row>
    <row r="190" spans="1:19">
      <c r="A190" s="253"/>
      <c r="B190" s="263"/>
      <c r="L190" s="212"/>
    </row>
    <row r="191" spans="1:19">
      <c r="A191" s="253"/>
      <c r="B191" s="263"/>
      <c r="J191" s="210"/>
      <c r="K191" s="265"/>
      <c r="L191" s="212"/>
      <c r="M191" s="203"/>
      <c r="P191" s="208"/>
      <c r="Q191" s="214"/>
      <c r="R191" s="208"/>
      <c r="S191" s="226"/>
    </row>
  </sheetData>
  <mergeCells count="14">
    <mergeCell ref="S147:S149"/>
    <mergeCell ref="M40:R40"/>
    <mergeCell ref="S48:S50"/>
    <mergeCell ref="U102:U104"/>
    <mergeCell ref="U113:U114"/>
    <mergeCell ref="V113:V114"/>
    <mergeCell ref="N137:S137"/>
    <mergeCell ref="B3:C3"/>
    <mergeCell ref="W6:X6"/>
    <mergeCell ref="U7:U11"/>
    <mergeCell ref="W8:W10"/>
    <mergeCell ref="U20:U22"/>
    <mergeCell ref="V20:V22"/>
    <mergeCell ref="W20:W22"/>
  </mergeCells>
  <phoneticPr fontId="8"/>
  <pageMargins left="0.23622047244094491" right="0.39370078740157483" top="0.19685039370078741" bottom="0.19685039370078741" header="0.43307086614173229" footer="0.31496062992125984"/>
  <pageSetup paperSize="9" scale="49" fitToHeight="2" orientation="landscape" horizontalDpi="300" verticalDpi="1200" r:id="rId1"/>
  <headerFooter alignWithMargins="0"/>
  <rowBreaks count="1" manualBreakCount="1">
    <brk id="9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B1:I61"/>
  <sheetViews>
    <sheetView workbookViewId="0"/>
  </sheetViews>
  <sheetFormatPr defaultRowHeight="12"/>
  <cols>
    <col min="1" max="1" width="2.625" style="533" customWidth="1"/>
    <col min="2" max="2" width="25" style="533" customWidth="1"/>
    <col min="3" max="5" width="12.25" style="533" customWidth="1"/>
    <col min="6" max="6" width="1.25" style="533" customWidth="1"/>
    <col min="7" max="7" width="2.375" style="533" customWidth="1"/>
    <col min="8" max="8" width="25.25" style="533" customWidth="1"/>
    <col min="9" max="9" width="12.375" style="533" customWidth="1"/>
    <col min="10" max="10" width="4" style="533" customWidth="1"/>
    <col min="11" max="16384" width="9" style="533"/>
  </cols>
  <sheetData>
    <row r="1" spans="2:9" ht="12.4" customHeight="1"/>
    <row r="2" spans="2:9" ht="12.4" customHeight="1">
      <c r="E2" s="534"/>
    </row>
    <row r="3" spans="2:9" ht="12.4" customHeight="1">
      <c r="E3" s="534"/>
    </row>
    <row r="4" spans="2:9" ht="12.4" customHeight="1"/>
    <row r="5" spans="2:9" ht="12.75" thickBot="1">
      <c r="B5" s="533" t="s">
        <v>100</v>
      </c>
      <c r="D5" s="535"/>
      <c r="E5" s="533" t="s">
        <v>332</v>
      </c>
      <c r="H5" s="533" t="s">
        <v>144</v>
      </c>
      <c r="I5" s="534" t="s">
        <v>145</v>
      </c>
    </row>
    <row r="6" spans="2:9">
      <c r="B6" s="683"/>
      <c r="C6" s="536"/>
      <c r="D6" s="537"/>
      <c r="E6" s="538"/>
      <c r="H6" s="686"/>
      <c r="I6" s="689" t="s">
        <v>9</v>
      </c>
    </row>
    <row r="7" spans="2:9" ht="12.2" customHeight="1">
      <c r="B7" s="684"/>
      <c r="C7" s="539"/>
      <c r="D7" s="692" t="s">
        <v>102</v>
      </c>
      <c r="E7" s="540"/>
      <c r="H7" s="684"/>
      <c r="I7" s="690"/>
    </row>
    <row r="8" spans="2:9" ht="12.2" customHeight="1">
      <c r="B8" s="684"/>
      <c r="C8" s="541" t="s">
        <v>103</v>
      </c>
      <c r="D8" s="693"/>
      <c r="E8" s="542" t="s">
        <v>104</v>
      </c>
      <c r="H8" s="684"/>
      <c r="I8" s="690"/>
    </row>
    <row r="9" spans="2:9" ht="12.2" customHeight="1">
      <c r="B9" s="684"/>
      <c r="C9" s="543"/>
      <c r="D9" s="694"/>
      <c r="E9" s="544" t="s">
        <v>105</v>
      </c>
      <c r="H9" s="687"/>
      <c r="I9" s="690"/>
    </row>
    <row r="10" spans="2:9">
      <c r="B10" s="685"/>
      <c r="C10" s="545"/>
      <c r="D10" s="545"/>
      <c r="E10" s="546" t="s">
        <v>106</v>
      </c>
      <c r="H10" s="688"/>
      <c r="I10" s="691"/>
    </row>
    <row r="11" spans="2:9">
      <c r="B11" s="547" t="s">
        <v>107</v>
      </c>
      <c r="C11" s="548">
        <f>+体系図!V12</f>
        <v>0</v>
      </c>
      <c r="D11" s="549">
        <f>+体系図!W12</f>
        <v>0</v>
      </c>
      <c r="E11" s="550">
        <f>+体系図!X12</f>
        <v>0</v>
      </c>
      <c r="H11" s="551" t="s">
        <v>107</v>
      </c>
      <c r="I11" s="552">
        <f>+体系図!V105</f>
        <v>0</v>
      </c>
    </row>
    <row r="12" spans="2:9">
      <c r="B12" s="553" t="s">
        <v>108</v>
      </c>
      <c r="C12" s="554">
        <f>+体系図!V13</f>
        <v>0</v>
      </c>
      <c r="D12" s="554">
        <f>+体系図!W13</f>
        <v>0</v>
      </c>
      <c r="E12" s="555">
        <f>+体系図!X13</f>
        <v>0</v>
      </c>
      <c r="H12" s="556" t="s">
        <v>108</v>
      </c>
      <c r="I12" s="557">
        <f>+体系図!V106</f>
        <v>0</v>
      </c>
    </row>
    <row r="13" spans="2:9">
      <c r="B13" s="558" t="s">
        <v>68</v>
      </c>
      <c r="C13" s="559">
        <f>+体系図!V14</f>
        <v>0</v>
      </c>
      <c r="D13" s="559">
        <f>+体系図!W14</f>
        <v>0</v>
      </c>
      <c r="E13" s="560">
        <f>+体系図!X14</f>
        <v>0</v>
      </c>
      <c r="H13" s="561" t="s">
        <v>68</v>
      </c>
      <c r="I13" s="562">
        <f>+体系図!V107</f>
        <v>0</v>
      </c>
    </row>
    <row r="14" spans="2:9" ht="12.75" thickBot="1">
      <c r="B14" s="563" t="s">
        <v>62</v>
      </c>
      <c r="C14" s="564">
        <f>SUM(C11:C13)</f>
        <v>0</v>
      </c>
      <c r="D14" s="564">
        <f>SUM(D11:D13)</f>
        <v>0</v>
      </c>
      <c r="E14" s="565">
        <f>SUM(E11:E13)</f>
        <v>0</v>
      </c>
      <c r="H14" s="566" t="s">
        <v>62</v>
      </c>
      <c r="I14" s="567">
        <f>+SUM(I11:I13)</f>
        <v>0</v>
      </c>
    </row>
    <row r="15" spans="2:9">
      <c r="B15" s="568" t="s">
        <v>333</v>
      </c>
      <c r="C15" s="569"/>
      <c r="D15" s="569"/>
      <c r="E15" s="569"/>
      <c r="H15" s="570" t="s">
        <v>109</v>
      </c>
      <c r="I15" s="571"/>
    </row>
    <row r="16" spans="2:9">
      <c r="B16" s="572"/>
      <c r="H16" s="572" t="s">
        <v>110</v>
      </c>
      <c r="I16" s="571"/>
    </row>
    <row r="18" spans="2:9" ht="12.2" customHeight="1" thickBot="1">
      <c r="B18" s="141" t="s">
        <v>336</v>
      </c>
      <c r="C18" s="141"/>
      <c r="D18" s="532"/>
      <c r="E18" s="532" t="s">
        <v>332</v>
      </c>
      <c r="H18" s="141" t="s">
        <v>337</v>
      </c>
      <c r="I18" s="143" t="s">
        <v>334</v>
      </c>
    </row>
    <row r="19" spans="2:9" ht="12.2" customHeight="1">
      <c r="B19" s="673"/>
      <c r="C19" s="674" t="s">
        <v>111</v>
      </c>
      <c r="D19" s="677" t="s">
        <v>112</v>
      </c>
      <c r="E19" s="531" t="s">
        <v>104</v>
      </c>
      <c r="H19" s="681"/>
      <c r="I19" s="662" t="s">
        <v>9</v>
      </c>
    </row>
    <row r="20" spans="2:9" ht="12.2" customHeight="1">
      <c r="B20" s="668"/>
      <c r="C20" s="675"/>
      <c r="D20" s="675"/>
      <c r="E20" s="179" t="s">
        <v>105</v>
      </c>
      <c r="H20" s="695"/>
      <c r="I20" s="697"/>
    </row>
    <row r="21" spans="2:9" ht="12.2" customHeight="1">
      <c r="B21" s="669"/>
      <c r="C21" s="676"/>
      <c r="D21" s="676"/>
      <c r="E21" s="180" t="s">
        <v>106</v>
      </c>
      <c r="H21" s="696"/>
      <c r="I21" s="698"/>
    </row>
    <row r="22" spans="2:9" ht="12.2" customHeight="1">
      <c r="B22" s="248" t="str">
        <f>体系図!U23</f>
        <v>01 農業</v>
      </c>
      <c r="C22" s="181">
        <f>+体系図!V23</f>
        <v>0</v>
      </c>
      <c r="D22" s="182">
        <f>+体系図!W23</f>
        <v>0</v>
      </c>
      <c r="E22" s="183">
        <f>+体系図!X23</f>
        <v>0</v>
      </c>
      <c r="H22" s="248" t="str">
        <f>体系図!U23</f>
        <v>01 農業</v>
      </c>
      <c r="I22" s="249">
        <f>+体系図!V115</f>
        <v>0</v>
      </c>
    </row>
    <row r="23" spans="2:9">
      <c r="B23" s="250" t="str">
        <f>体系図!U24</f>
        <v>02 林業</v>
      </c>
      <c r="C23" s="185">
        <f>+体系図!V24</f>
        <v>0</v>
      </c>
      <c r="D23" s="185">
        <f>+体系図!W24</f>
        <v>0</v>
      </c>
      <c r="E23" s="186">
        <f>+体系図!X24</f>
        <v>0</v>
      </c>
      <c r="H23" s="250" t="str">
        <f>体系図!U24</f>
        <v>02 林業</v>
      </c>
      <c r="I23" s="251">
        <f>+体系図!V116</f>
        <v>0</v>
      </c>
    </row>
    <row r="24" spans="2:9">
      <c r="B24" s="250" t="str">
        <f>体系図!U25</f>
        <v>03 漁業</v>
      </c>
      <c r="C24" s="185">
        <f>+体系図!V25</f>
        <v>0</v>
      </c>
      <c r="D24" s="185">
        <f>+体系図!W25</f>
        <v>0</v>
      </c>
      <c r="E24" s="186">
        <f>+体系図!X25</f>
        <v>0</v>
      </c>
      <c r="H24" s="250" t="str">
        <f>体系図!U25</f>
        <v>03 漁業</v>
      </c>
      <c r="I24" s="251">
        <f>+体系図!V117</f>
        <v>0</v>
      </c>
    </row>
    <row r="25" spans="2:9">
      <c r="B25" s="250" t="str">
        <f>体系図!U26</f>
        <v>04 鉱業</v>
      </c>
      <c r="C25" s="185">
        <f>+体系図!V26</f>
        <v>0</v>
      </c>
      <c r="D25" s="185">
        <f>+体系図!W26</f>
        <v>0</v>
      </c>
      <c r="E25" s="186">
        <f>+体系図!X26</f>
        <v>0</v>
      </c>
      <c r="H25" s="250" t="str">
        <f>体系図!U26</f>
        <v>04 鉱業</v>
      </c>
      <c r="I25" s="251">
        <f>+体系図!V118</f>
        <v>0</v>
      </c>
    </row>
    <row r="26" spans="2:9">
      <c r="B26" s="250" t="str">
        <f>体系図!U27</f>
        <v>05 飲食料品</v>
      </c>
      <c r="C26" s="185">
        <f>+体系図!V27</f>
        <v>0</v>
      </c>
      <c r="D26" s="185">
        <f>+体系図!W27</f>
        <v>0</v>
      </c>
      <c r="E26" s="186">
        <f>+体系図!X27</f>
        <v>0</v>
      </c>
      <c r="H26" s="250" t="str">
        <f>体系図!U27</f>
        <v>05 飲食料品</v>
      </c>
      <c r="I26" s="251">
        <f>+体系図!V119</f>
        <v>0</v>
      </c>
    </row>
    <row r="27" spans="2:9">
      <c r="B27" s="250" t="str">
        <f>体系図!U28</f>
        <v>06 繊維製品</v>
      </c>
      <c r="C27" s="185">
        <f>+体系図!V28</f>
        <v>0</v>
      </c>
      <c r="D27" s="185">
        <f>+体系図!W28</f>
        <v>0</v>
      </c>
      <c r="E27" s="186">
        <f>+体系図!X28</f>
        <v>0</v>
      </c>
      <c r="H27" s="250" t="str">
        <f>体系図!U28</f>
        <v>06 繊維製品</v>
      </c>
      <c r="I27" s="251">
        <f>+体系図!V120</f>
        <v>0</v>
      </c>
    </row>
    <row r="28" spans="2:9">
      <c r="B28" s="250" t="str">
        <f>体系図!U29</f>
        <v>07 パルプ・紙・木製品</v>
      </c>
      <c r="C28" s="185">
        <f>+体系図!V29</f>
        <v>0</v>
      </c>
      <c r="D28" s="185">
        <f>+体系図!W29</f>
        <v>0</v>
      </c>
      <c r="E28" s="186">
        <f>+体系図!X29</f>
        <v>0</v>
      </c>
      <c r="H28" s="250" t="str">
        <f>体系図!U29</f>
        <v>07 パルプ・紙・木製品</v>
      </c>
      <c r="I28" s="251">
        <f>+体系図!V121</f>
        <v>0</v>
      </c>
    </row>
    <row r="29" spans="2:9">
      <c r="B29" s="250" t="str">
        <f>体系図!U30</f>
        <v>08 化学製品</v>
      </c>
      <c r="C29" s="185">
        <f>+体系図!V30</f>
        <v>0</v>
      </c>
      <c r="D29" s="185">
        <f>+体系図!W30</f>
        <v>0</v>
      </c>
      <c r="E29" s="186">
        <f>+体系図!X30</f>
        <v>0</v>
      </c>
      <c r="H29" s="250" t="str">
        <f>体系図!U30</f>
        <v>08 化学製品</v>
      </c>
      <c r="I29" s="251">
        <f>+体系図!V122</f>
        <v>0</v>
      </c>
    </row>
    <row r="30" spans="2:9">
      <c r="B30" s="250" t="str">
        <f>体系図!U31</f>
        <v>09 石油・石炭製品</v>
      </c>
      <c r="C30" s="185">
        <f>+体系図!V31</f>
        <v>0</v>
      </c>
      <c r="D30" s="185">
        <f>+体系図!W31</f>
        <v>0</v>
      </c>
      <c r="E30" s="186">
        <f>+体系図!X31</f>
        <v>0</v>
      </c>
      <c r="H30" s="250" t="str">
        <f>体系図!U31</f>
        <v>09 石油・石炭製品</v>
      </c>
      <c r="I30" s="251">
        <f>+体系図!V123</f>
        <v>0</v>
      </c>
    </row>
    <row r="31" spans="2:9">
      <c r="B31" s="250" t="str">
        <f>体系図!U32</f>
        <v>10 プラスチック・ゴム製品</v>
      </c>
      <c r="C31" s="185">
        <f>+体系図!V32</f>
        <v>0</v>
      </c>
      <c r="D31" s="185">
        <f>+体系図!W32</f>
        <v>0</v>
      </c>
      <c r="E31" s="186">
        <f>+体系図!X32</f>
        <v>0</v>
      </c>
      <c r="H31" s="250" t="str">
        <f>体系図!U32</f>
        <v>10 プラスチック・ゴム製品</v>
      </c>
      <c r="I31" s="251">
        <f>+体系図!V124</f>
        <v>0</v>
      </c>
    </row>
    <row r="32" spans="2:9">
      <c r="B32" s="250" t="str">
        <f>体系図!U33</f>
        <v>11 窯業・土石製品</v>
      </c>
      <c r="C32" s="185">
        <f>+体系図!V33</f>
        <v>0</v>
      </c>
      <c r="D32" s="185">
        <f>+体系図!W33</f>
        <v>0</v>
      </c>
      <c r="E32" s="186">
        <f>+体系図!X33</f>
        <v>0</v>
      </c>
      <c r="H32" s="250" t="str">
        <f>体系図!U33</f>
        <v>11 窯業・土石製品</v>
      </c>
      <c r="I32" s="251">
        <f>+体系図!V125</f>
        <v>0</v>
      </c>
    </row>
    <row r="33" spans="2:9">
      <c r="B33" s="250" t="str">
        <f>体系図!U34</f>
        <v>12 鉄鋼</v>
      </c>
      <c r="C33" s="185">
        <f>+体系図!V34</f>
        <v>0</v>
      </c>
      <c r="D33" s="185">
        <f>+体系図!W34</f>
        <v>0</v>
      </c>
      <c r="E33" s="186">
        <f>+体系図!X34</f>
        <v>0</v>
      </c>
      <c r="H33" s="250" t="str">
        <f>体系図!U34</f>
        <v>12 鉄鋼</v>
      </c>
      <c r="I33" s="251">
        <f>+体系図!V126</f>
        <v>0</v>
      </c>
    </row>
    <row r="34" spans="2:9">
      <c r="B34" s="250" t="str">
        <f>体系図!U35</f>
        <v>13 非鉄金属</v>
      </c>
      <c r="C34" s="192">
        <f>+体系図!V35</f>
        <v>0</v>
      </c>
      <c r="D34" s="192">
        <f>+体系図!W35</f>
        <v>0</v>
      </c>
      <c r="E34" s="193">
        <f>+体系図!X35</f>
        <v>0</v>
      </c>
      <c r="H34" s="250" t="str">
        <f>体系図!U35</f>
        <v>13 非鉄金属</v>
      </c>
      <c r="I34" s="251">
        <f>+体系図!V127</f>
        <v>0</v>
      </c>
    </row>
    <row r="35" spans="2:9">
      <c r="B35" s="250" t="str">
        <f>体系図!U36</f>
        <v>14 金属製品</v>
      </c>
      <c r="C35" s="185">
        <f>+体系図!V36</f>
        <v>0</v>
      </c>
      <c r="D35" s="185">
        <f>+体系図!W36</f>
        <v>0</v>
      </c>
      <c r="E35" s="196">
        <f>+体系図!X36</f>
        <v>0</v>
      </c>
      <c r="H35" s="250" t="str">
        <f>体系図!U36</f>
        <v>14 金属製品</v>
      </c>
      <c r="I35" s="251">
        <f>+体系図!V128</f>
        <v>0</v>
      </c>
    </row>
    <row r="36" spans="2:9">
      <c r="B36" s="250" t="str">
        <f>体系図!U37</f>
        <v>15 はん用機械</v>
      </c>
      <c r="C36" s="185">
        <f>+体系図!V37</f>
        <v>0</v>
      </c>
      <c r="D36" s="185">
        <f>+体系図!W37</f>
        <v>0</v>
      </c>
      <c r="E36" s="196">
        <f>+体系図!X37</f>
        <v>0</v>
      </c>
      <c r="H36" s="250" t="str">
        <f>体系図!U37</f>
        <v>15 はん用機械</v>
      </c>
      <c r="I36" s="251">
        <f>+体系図!V129</f>
        <v>0</v>
      </c>
    </row>
    <row r="37" spans="2:9">
      <c r="B37" s="254" t="str">
        <f>体系図!U38</f>
        <v>16 生産用機械</v>
      </c>
      <c r="C37" s="185">
        <f>+体系図!V38</f>
        <v>0</v>
      </c>
      <c r="D37" s="185">
        <f>+体系図!W38</f>
        <v>0</v>
      </c>
      <c r="E37" s="196">
        <f>+体系図!X38</f>
        <v>0</v>
      </c>
      <c r="H37" s="254" t="str">
        <f>体系図!U38</f>
        <v>16 生産用機械</v>
      </c>
      <c r="I37" s="251">
        <f>+体系図!V130</f>
        <v>0</v>
      </c>
    </row>
    <row r="38" spans="2:9">
      <c r="B38" s="256" t="str">
        <f>体系図!U39</f>
        <v>17 業務用機械</v>
      </c>
      <c r="C38" s="185">
        <f>+体系図!V39</f>
        <v>0</v>
      </c>
      <c r="D38" s="185">
        <f>+体系図!W39</f>
        <v>0</v>
      </c>
      <c r="E38" s="196">
        <f>+体系図!X39</f>
        <v>0</v>
      </c>
      <c r="H38" s="256" t="str">
        <f>体系図!U39</f>
        <v>17 業務用機械</v>
      </c>
      <c r="I38" s="251">
        <f>+体系図!V131</f>
        <v>0</v>
      </c>
    </row>
    <row r="39" spans="2:9" ht="12.2" customHeight="1">
      <c r="B39" s="256" t="str">
        <f>体系図!U40</f>
        <v>18 電子部品</v>
      </c>
      <c r="C39" s="185">
        <f>+体系図!V40</f>
        <v>0</v>
      </c>
      <c r="D39" s="185">
        <f>+体系図!W40</f>
        <v>0</v>
      </c>
      <c r="E39" s="196">
        <f>+体系図!X40</f>
        <v>0</v>
      </c>
      <c r="H39" s="256" t="str">
        <f>体系図!U40</f>
        <v>18 電子部品</v>
      </c>
      <c r="I39" s="251">
        <f>+体系図!V132</f>
        <v>0</v>
      </c>
    </row>
    <row r="40" spans="2:9" ht="12.2" customHeight="1">
      <c r="B40" s="256" t="str">
        <f>体系図!U41</f>
        <v>19 電気機械</v>
      </c>
      <c r="C40" s="185">
        <f>+体系図!V41</f>
        <v>0</v>
      </c>
      <c r="D40" s="185">
        <f>+体系図!W41</f>
        <v>0</v>
      </c>
      <c r="E40" s="196">
        <f>+体系図!X41</f>
        <v>0</v>
      </c>
      <c r="H40" s="256" t="str">
        <f>体系図!U41</f>
        <v>19 電気機械</v>
      </c>
      <c r="I40" s="255">
        <f>+体系図!V133</f>
        <v>0</v>
      </c>
    </row>
    <row r="41" spans="2:9">
      <c r="B41" s="256" t="str">
        <f>体系図!U42</f>
        <v>20 情報通信機器</v>
      </c>
      <c r="C41" s="185">
        <f>+体系図!V42</f>
        <v>0</v>
      </c>
      <c r="D41" s="185">
        <f>+体系図!W42</f>
        <v>0</v>
      </c>
      <c r="E41" s="196">
        <f>+体系図!X42</f>
        <v>0</v>
      </c>
      <c r="H41" s="256" t="str">
        <f>体系図!U42</f>
        <v>20 情報通信機器</v>
      </c>
      <c r="I41" s="251">
        <f>+体系図!V134</f>
        <v>0</v>
      </c>
    </row>
    <row r="42" spans="2:9">
      <c r="B42" s="256" t="str">
        <f>体系図!U43</f>
        <v>21 輸送機械</v>
      </c>
      <c r="C42" s="185">
        <f>+体系図!V43</f>
        <v>0</v>
      </c>
      <c r="D42" s="185">
        <f>+体系図!W43</f>
        <v>0</v>
      </c>
      <c r="E42" s="196">
        <f>+体系図!X43</f>
        <v>0</v>
      </c>
      <c r="H42" s="256" t="str">
        <f>体系図!U43</f>
        <v>21 輸送機械</v>
      </c>
      <c r="I42" s="251">
        <f>+体系図!V135</f>
        <v>0</v>
      </c>
    </row>
    <row r="43" spans="2:9">
      <c r="B43" s="256" t="str">
        <f>体系図!U44</f>
        <v>22 その他の製造工業製品</v>
      </c>
      <c r="C43" s="185">
        <f>+体系図!V44</f>
        <v>0</v>
      </c>
      <c r="D43" s="185">
        <f>+体系図!W44</f>
        <v>0</v>
      </c>
      <c r="E43" s="196">
        <f>+体系図!X44</f>
        <v>0</v>
      </c>
      <c r="H43" s="256" t="str">
        <f>体系図!U44</f>
        <v>22 その他の製造工業製品</v>
      </c>
      <c r="I43" s="251">
        <f>+体系図!V136</f>
        <v>0</v>
      </c>
    </row>
    <row r="44" spans="2:9" ht="12.2" customHeight="1">
      <c r="B44" s="256" t="str">
        <f>体系図!U45</f>
        <v>23 建設</v>
      </c>
      <c r="C44" s="185">
        <f>+体系図!V45</f>
        <v>0</v>
      </c>
      <c r="D44" s="185">
        <f>+体系図!W45</f>
        <v>0</v>
      </c>
      <c r="E44" s="196">
        <f>+体系図!X45</f>
        <v>0</v>
      </c>
      <c r="H44" s="256" t="str">
        <f>体系図!U45</f>
        <v>23 建設</v>
      </c>
      <c r="I44" s="251">
        <f>+体系図!V137</f>
        <v>0</v>
      </c>
    </row>
    <row r="45" spans="2:9">
      <c r="B45" s="256" t="str">
        <f>体系図!U46</f>
        <v>24 電力・ガス・熱供給</v>
      </c>
      <c r="C45" s="185">
        <f>+体系図!V46</f>
        <v>0</v>
      </c>
      <c r="D45" s="185">
        <f>+体系図!W46</f>
        <v>0</v>
      </c>
      <c r="E45" s="196">
        <f>+体系図!X46</f>
        <v>0</v>
      </c>
      <c r="H45" s="256" t="str">
        <f>体系図!U46</f>
        <v>24 電力・ガス・熱供給</v>
      </c>
      <c r="I45" s="251">
        <f>+体系図!V138</f>
        <v>0</v>
      </c>
    </row>
    <row r="46" spans="2:9" ht="12" customHeight="1">
      <c r="B46" s="256" t="str">
        <f>体系図!U47</f>
        <v>25 水道</v>
      </c>
      <c r="C46" s="185">
        <f>+体系図!V47</f>
        <v>0</v>
      </c>
      <c r="D46" s="185">
        <f>+体系図!W47</f>
        <v>0</v>
      </c>
      <c r="E46" s="196">
        <f>+体系図!X47</f>
        <v>0</v>
      </c>
      <c r="H46" s="256" t="str">
        <f>体系図!U47</f>
        <v>25 水道</v>
      </c>
      <c r="I46" s="251">
        <f>+体系図!V139</f>
        <v>0</v>
      </c>
    </row>
    <row r="47" spans="2:9">
      <c r="B47" s="256" t="str">
        <f>体系図!U48</f>
        <v>26 廃棄物処理</v>
      </c>
      <c r="C47" s="185">
        <f>+体系図!V48</f>
        <v>0</v>
      </c>
      <c r="D47" s="185">
        <f>+体系図!W48</f>
        <v>0</v>
      </c>
      <c r="E47" s="196">
        <f>+体系図!X48</f>
        <v>0</v>
      </c>
      <c r="H47" s="256" t="str">
        <f>体系図!U48</f>
        <v>26 廃棄物処理</v>
      </c>
      <c r="I47" s="251">
        <f>+体系図!V140</f>
        <v>0</v>
      </c>
    </row>
    <row r="48" spans="2:9">
      <c r="B48" s="256" t="str">
        <f>体系図!U49</f>
        <v>27 商業</v>
      </c>
      <c r="C48" s="185">
        <f>+体系図!V49</f>
        <v>0</v>
      </c>
      <c r="D48" s="185">
        <f>+体系図!W49</f>
        <v>0</v>
      </c>
      <c r="E48" s="196">
        <f>+体系図!X49</f>
        <v>0</v>
      </c>
      <c r="H48" s="256" t="str">
        <f>体系図!U49</f>
        <v>27 商業</v>
      </c>
      <c r="I48" s="251">
        <f>+体系図!V141</f>
        <v>0</v>
      </c>
    </row>
    <row r="49" spans="2:9">
      <c r="B49" s="256" t="str">
        <f>体系図!U50</f>
        <v>28 金融・保険</v>
      </c>
      <c r="C49" s="185">
        <f>+体系図!V50</f>
        <v>0</v>
      </c>
      <c r="D49" s="185">
        <f>+体系図!W50</f>
        <v>0</v>
      </c>
      <c r="E49" s="196">
        <f>+体系図!X50</f>
        <v>0</v>
      </c>
      <c r="H49" s="256" t="str">
        <f>体系図!U50</f>
        <v>28 金融・保険</v>
      </c>
      <c r="I49" s="251">
        <f>+体系図!V142</f>
        <v>0</v>
      </c>
    </row>
    <row r="50" spans="2:9">
      <c r="B50" s="256" t="str">
        <f>体系図!U51</f>
        <v>29 不動産</v>
      </c>
      <c r="C50" s="185">
        <f>+体系図!V51</f>
        <v>0</v>
      </c>
      <c r="D50" s="185">
        <f>+体系図!W51</f>
        <v>0</v>
      </c>
      <c r="E50" s="196">
        <f>+体系図!X51</f>
        <v>0</v>
      </c>
      <c r="H50" s="256" t="str">
        <f>体系図!U51</f>
        <v>29 不動産</v>
      </c>
      <c r="I50" s="251">
        <f>+体系図!V143</f>
        <v>0</v>
      </c>
    </row>
    <row r="51" spans="2:9">
      <c r="B51" s="256" t="str">
        <f>体系図!U52</f>
        <v>30 運輸・郵便</v>
      </c>
      <c r="C51" s="185">
        <f>+体系図!V52</f>
        <v>0</v>
      </c>
      <c r="D51" s="185">
        <f>+体系図!W52</f>
        <v>0</v>
      </c>
      <c r="E51" s="196">
        <f>+体系図!X52</f>
        <v>0</v>
      </c>
      <c r="H51" s="256" t="str">
        <f>体系図!U52</f>
        <v>30 運輸・郵便</v>
      </c>
      <c r="I51" s="251">
        <f>+体系図!V144</f>
        <v>0</v>
      </c>
    </row>
    <row r="52" spans="2:9">
      <c r="B52" s="256" t="str">
        <f>体系図!U53</f>
        <v>31 情報通信</v>
      </c>
      <c r="C52" s="185">
        <f>+体系図!V53</f>
        <v>0</v>
      </c>
      <c r="D52" s="185">
        <f>+体系図!W53</f>
        <v>0</v>
      </c>
      <c r="E52" s="196">
        <f>+体系図!X53</f>
        <v>0</v>
      </c>
      <c r="H52" s="256" t="str">
        <f>体系図!U53</f>
        <v>31 情報通信</v>
      </c>
      <c r="I52" s="251">
        <f>+体系図!V145</f>
        <v>0</v>
      </c>
    </row>
    <row r="53" spans="2:9">
      <c r="B53" s="256" t="str">
        <f>体系図!U54</f>
        <v>32 公務</v>
      </c>
      <c r="C53" s="185">
        <f>+体系図!V54</f>
        <v>0</v>
      </c>
      <c r="D53" s="185">
        <f>+体系図!W54</f>
        <v>0</v>
      </c>
      <c r="E53" s="196">
        <f>+体系図!X54</f>
        <v>0</v>
      </c>
      <c r="H53" s="256" t="str">
        <f>体系図!U54</f>
        <v>32 公務</v>
      </c>
      <c r="I53" s="251">
        <f>+体系図!V146</f>
        <v>0</v>
      </c>
    </row>
    <row r="54" spans="2:9">
      <c r="B54" s="256" t="str">
        <f>体系図!U55</f>
        <v>33 教育・研究</v>
      </c>
      <c r="C54" s="185">
        <f>+体系図!V55</f>
        <v>0</v>
      </c>
      <c r="D54" s="185">
        <f>+体系図!W55</f>
        <v>0</v>
      </c>
      <c r="E54" s="196">
        <f>+体系図!X55</f>
        <v>0</v>
      </c>
      <c r="H54" s="256" t="str">
        <f>体系図!U55</f>
        <v>33 教育・研究</v>
      </c>
      <c r="I54" s="251">
        <f>+体系図!V147</f>
        <v>0</v>
      </c>
    </row>
    <row r="55" spans="2:9">
      <c r="B55" s="256" t="str">
        <f>体系図!U56</f>
        <v>34 医療・福祉</v>
      </c>
      <c r="C55" s="185">
        <f>+体系図!V56</f>
        <v>0</v>
      </c>
      <c r="D55" s="185">
        <f>+体系図!W56</f>
        <v>0</v>
      </c>
      <c r="E55" s="196">
        <f>+体系図!X56</f>
        <v>0</v>
      </c>
      <c r="H55" s="256" t="str">
        <f>体系図!U56</f>
        <v>34 医療・福祉</v>
      </c>
      <c r="I55" s="251">
        <f>+体系図!V148</f>
        <v>0</v>
      </c>
    </row>
    <row r="56" spans="2:9">
      <c r="B56" s="256" t="str">
        <f>体系図!U57</f>
        <v>35 他に分類されない会員制団体</v>
      </c>
      <c r="C56" s="185">
        <f>+体系図!V57</f>
        <v>0</v>
      </c>
      <c r="D56" s="185">
        <f>+体系図!W57</f>
        <v>0</v>
      </c>
      <c r="E56" s="196">
        <f>+体系図!X57</f>
        <v>0</v>
      </c>
      <c r="H56" s="256" t="str">
        <f>体系図!U57</f>
        <v>35 他に分類されない会員制団体</v>
      </c>
      <c r="I56" s="251">
        <f>+体系図!V149</f>
        <v>0</v>
      </c>
    </row>
    <row r="57" spans="2:9">
      <c r="B57" s="256" t="str">
        <f>体系図!U58</f>
        <v>36 対事業所サービス</v>
      </c>
      <c r="C57" s="185">
        <f>+体系図!V58</f>
        <v>0</v>
      </c>
      <c r="D57" s="185">
        <f>+体系図!W58</f>
        <v>0</v>
      </c>
      <c r="E57" s="196">
        <f>+体系図!X58</f>
        <v>0</v>
      </c>
      <c r="H57" s="256" t="str">
        <f>体系図!U58</f>
        <v>36 対事業所サービス</v>
      </c>
      <c r="I57" s="251">
        <f>+体系図!V150</f>
        <v>0</v>
      </c>
    </row>
    <row r="58" spans="2:9">
      <c r="B58" s="256" t="str">
        <f>体系図!U59</f>
        <v>37 対個人サービス</v>
      </c>
      <c r="C58" s="185">
        <f>+体系図!V59</f>
        <v>0</v>
      </c>
      <c r="D58" s="185">
        <f>+体系図!W59</f>
        <v>0</v>
      </c>
      <c r="E58" s="196">
        <f>+体系図!X59</f>
        <v>0</v>
      </c>
      <c r="H58" s="256" t="str">
        <f>体系図!U59</f>
        <v>37 対個人サービス</v>
      </c>
      <c r="I58" s="251">
        <f>+体系図!V151</f>
        <v>0</v>
      </c>
    </row>
    <row r="59" spans="2:9">
      <c r="B59" s="256" t="str">
        <f>体系図!U60</f>
        <v>38 事務用品</v>
      </c>
      <c r="C59" s="185">
        <f>+体系図!V60</f>
        <v>0</v>
      </c>
      <c r="D59" s="185">
        <f>+体系図!W60</f>
        <v>0</v>
      </c>
      <c r="E59" s="196">
        <f>+体系図!X60</f>
        <v>0</v>
      </c>
      <c r="H59" s="256" t="str">
        <f>体系図!U60</f>
        <v>38 事務用品</v>
      </c>
      <c r="I59" s="251">
        <f>+体系図!V152</f>
        <v>0</v>
      </c>
    </row>
    <row r="60" spans="2:9">
      <c r="B60" s="256" t="str">
        <f>体系図!U61</f>
        <v>39 分類不明</v>
      </c>
      <c r="C60" s="185">
        <f>+体系図!V61</f>
        <v>0</v>
      </c>
      <c r="D60" s="185">
        <f>+体系図!W61</f>
        <v>0</v>
      </c>
      <c r="E60" s="196">
        <f>+体系図!X61</f>
        <v>0</v>
      </c>
      <c r="H60" s="256" t="str">
        <f>体系図!U61</f>
        <v>39 分類不明</v>
      </c>
      <c r="I60" s="251">
        <f>+体系図!V153</f>
        <v>0</v>
      </c>
    </row>
    <row r="61" spans="2:9" ht="12.75" thickBot="1">
      <c r="B61" s="218" t="s">
        <v>335</v>
      </c>
      <c r="C61" s="219">
        <f>+SUM(C22:C60)</f>
        <v>0</v>
      </c>
      <c r="D61" s="219">
        <f>+SUM(D22:D60)</f>
        <v>0</v>
      </c>
      <c r="E61" s="220">
        <f>+SUM(E22:E60)</f>
        <v>0</v>
      </c>
      <c r="H61" s="573" t="s">
        <v>335</v>
      </c>
      <c r="I61" s="574">
        <f>+SUM(I22:I60)</f>
        <v>0</v>
      </c>
    </row>
  </sheetData>
  <mergeCells count="9">
    <mergeCell ref="B6:B10"/>
    <mergeCell ref="H6:H10"/>
    <mergeCell ref="I6:I10"/>
    <mergeCell ref="D7:D9"/>
    <mergeCell ref="B19:B21"/>
    <mergeCell ref="C19:C21"/>
    <mergeCell ref="D19:D21"/>
    <mergeCell ref="H19:H21"/>
    <mergeCell ref="I19:I21"/>
  </mergeCells>
  <phoneticPr fontId="8"/>
  <pageMargins left="0.7" right="0.7" top="0.75" bottom="0.75" header="0.3" footer="0.3"/>
  <pageSetup paperSize="9" scale="83"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2:AQ265"/>
  <sheetViews>
    <sheetView showGridLines="0" view="pageBreakPreview" zoomScale="55" zoomScaleNormal="85" zoomScaleSheetLayoutView="55" workbookViewId="0"/>
  </sheetViews>
  <sheetFormatPr defaultRowHeight="12"/>
  <cols>
    <col min="1" max="1" width="2.375" style="141" customWidth="1"/>
    <col min="2" max="2" width="6" style="141" customWidth="1"/>
    <col min="3" max="3" width="30.5" style="141" bestFit="1" customWidth="1"/>
    <col min="4" max="42" width="11.125" style="141" customWidth="1"/>
    <col min="43" max="43" width="10.625" style="141" customWidth="1"/>
    <col min="44" max="16384" width="9" style="141"/>
  </cols>
  <sheetData>
    <row r="2" spans="2:43" ht="14.25">
      <c r="B2" s="266" t="s">
        <v>153</v>
      </c>
    </row>
    <row r="4" spans="2:43" ht="12.75" thickBot="1">
      <c r="B4" s="267" t="s">
        <v>154</v>
      </c>
    </row>
    <row r="5" spans="2:43">
      <c r="B5" s="268"/>
      <c r="C5" s="269"/>
      <c r="D5" s="29"/>
      <c r="F5" s="468"/>
      <c r="G5" s="619"/>
      <c r="H5" s="622"/>
      <c r="I5" s="622"/>
      <c r="J5" s="622"/>
      <c r="K5" s="622"/>
      <c r="L5" s="622"/>
      <c r="M5" s="622"/>
      <c r="N5" s="622"/>
      <c r="O5" s="622"/>
      <c r="P5" s="622"/>
      <c r="Q5" s="622"/>
      <c r="R5" s="622"/>
      <c r="S5" s="622"/>
      <c r="T5" s="622"/>
      <c r="U5" s="622"/>
      <c r="V5" s="622"/>
      <c r="W5" s="622"/>
      <c r="X5" s="622"/>
      <c r="Y5" s="622"/>
      <c r="Z5" s="622"/>
      <c r="AA5" s="622"/>
      <c r="AB5" s="622"/>
      <c r="AC5" s="622"/>
      <c r="AD5" s="622"/>
      <c r="AE5" s="622"/>
      <c r="AF5" s="622"/>
      <c r="AG5" s="622"/>
      <c r="AH5" s="622"/>
      <c r="AI5" s="622"/>
      <c r="AJ5" s="622"/>
      <c r="AK5" s="622"/>
      <c r="AL5" s="622"/>
      <c r="AM5" s="622"/>
      <c r="AN5" s="622"/>
      <c r="AO5" s="622"/>
      <c r="AP5" s="622"/>
      <c r="AQ5" s="622"/>
    </row>
    <row r="6" spans="2:43">
      <c r="B6" s="270" t="s">
        <v>155</v>
      </c>
      <c r="C6" s="271" t="s">
        <v>35</v>
      </c>
      <c r="D6" s="272" t="s">
        <v>66</v>
      </c>
      <c r="F6" s="469"/>
      <c r="G6" s="618"/>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row>
    <row r="7" spans="2:43" ht="13.5" customHeight="1">
      <c r="B7" s="607">
        <f>B51</f>
        <v>1</v>
      </c>
      <c r="C7" s="274" t="str">
        <f>C51</f>
        <v>農業</v>
      </c>
      <c r="D7" s="275">
        <f>+結果!D7</f>
        <v>0</v>
      </c>
      <c r="F7" s="469"/>
    </row>
    <row r="8" spans="2:43" ht="13.5" customHeight="1">
      <c r="B8" s="606">
        <f t="shared" ref="B8:C8" si="0">B52</f>
        <v>2</v>
      </c>
      <c r="C8" s="276" t="str">
        <f t="shared" si="0"/>
        <v>林業</v>
      </c>
      <c r="D8" s="277">
        <f>+結果!E7</f>
        <v>0</v>
      </c>
      <c r="F8" s="470"/>
      <c r="G8" s="470"/>
      <c r="H8" s="470"/>
      <c r="I8" s="470"/>
      <c r="J8" s="470"/>
      <c r="K8" s="470"/>
    </row>
    <row r="9" spans="2:43" ht="13.5" customHeight="1">
      <c r="B9" s="606">
        <f t="shared" ref="B9:C9" si="1">B53</f>
        <v>3</v>
      </c>
      <c r="C9" s="276" t="str">
        <f t="shared" si="1"/>
        <v>漁業</v>
      </c>
      <c r="D9" s="277">
        <f>+結果!F7</f>
        <v>0</v>
      </c>
      <c r="F9" s="470"/>
      <c r="G9" s="470"/>
      <c r="H9" s="470"/>
      <c r="I9" s="470"/>
      <c r="J9" s="470"/>
      <c r="K9" s="470"/>
    </row>
    <row r="10" spans="2:43" ht="13.5" customHeight="1">
      <c r="B10" s="606">
        <f t="shared" ref="B10:C10" si="2">B54</f>
        <v>4</v>
      </c>
      <c r="C10" s="276" t="str">
        <f t="shared" si="2"/>
        <v>鉱業</v>
      </c>
      <c r="D10" s="277">
        <f>+結果!G7</f>
        <v>0</v>
      </c>
      <c r="F10" s="470"/>
      <c r="G10" s="470"/>
      <c r="H10" s="470"/>
      <c r="I10" s="470"/>
      <c r="J10" s="470"/>
      <c r="K10" s="470"/>
    </row>
    <row r="11" spans="2:43" ht="13.5" customHeight="1">
      <c r="B11" s="606">
        <f t="shared" ref="B11:C11" si="3">B55</f>
        <v>5</v>
      </c>
      <c r="C11" s="276" t="str">
        <f t="shared" si="3"/>
        <v>飲食料品</v>
      </c>
      <c r="D11" s="277">
        <f>+結果!H7</f>
        <v>0</v>
      </c>
    </row>
    <row r="12" spans="2:43" ht="13.5" customHeight="1">
      <c r="B12" s="606">
        <f t="shared" ref="B12:C12" si="4">B56</f>
        <v>6</v>
      </c>
      <c r="C12" s="276" t="str">
        <f t="shared" si="4"/>
        <v>繊維製品</v>
      </c>
      <c r="D12" s="277">
        <f>+結果!I7</f>
        <v>0</v>
      </c>
    </row>
    <row r="13" spans="2:43" ht="13.5" customHeight="1">
      <c r="B13" s="606">
        <f t="shared" ref="B13:C13" si="5">B57</f>
        <v>7</v>
      </c>
      <c r="C13" s="276" t="str">
        <f t="shared" si="5"/>
        <v>パルプ・紙・木製品</v>
      </c>
      <c r="D13" s="277">
        <f>+結果!J7</f>
        <v>0</v>
      </c>
    </row>
    <row r="14" spans="2:43" ht="13.5" customHeight="1">
      <c r="B14" s="606">
        <f t="shared" ref="B14:C14" si="6">B58</f>
        <v>8</v>
      </c>
      <c r="C14" s="276" t="str">
        <f t="shared" si="6"/>
        <v>化学製品</v>
      </c>
      <c r="D14" s="277">
        <f>+結果!K7</f>
        <v>0</v>
      </c>
    </row>
    <row r="15" spans="2:43" ht="13.5" customHeight="1">
      <c r="B15" s="606">
        <f t="shared" ref="B15:C15" si="7">B59</f>
        <v>9</v>
      </c>
      <c r="C15" s="276" t="str">
        <f t="shared" si="7"/>
        <v>石油・石炭製品</v>
      </c>
      <c r="D15" s="277">
        <f>+結果!L7</f>
        <v>0</v>
      </c>
    </row>
    <row r="16" spans="2:43" ht="13.5" customHeight="1">
      <c r="B16" s="606">
        <f t="shared" ref="B16:C16" si="8">B60</f>
        <v>10</v>
      </c>
      <c r="C16" s="276" t="str">
        <f t="shared" si="8"/>
        <v>プラスチック・ゴム製品</v>
      </c>
      <c r="D16" s="277">
        <f>+結果!M7</f>
        <v>0</v>
      </c>
    </row>
    <row r="17" spans="2:4" ht="13.5" customHeight="1">
      <c r="B17" s="606">
        <f t="shared" ref="B17:C17" si="9">B61</f>
        <v>11</v>
      </c>
      <c r="C17" s="276" t="str">
        <f t="shared" si="9"/>
        <v>窯業・土石製品</v>
      </c>
      <c r="D17" s="277">
        <f>+結果!N7</f>
        <v>0</v>
      </c>
    </row>
    <row r="18" spans="2:4" ht="13.5" customHeight="1">
      <c r="B18" s="606">
        <f t="shared" ref="B18:C18" si="10">B62</f>
        <v>12</v>
      </c>
      <c r="C18" s="276" t="str">
        <f t="shared" si="10"/>
        <v>鉄鋼</v>
      </c>
      <c r="D18" s="277">
        <f>+結果!O7</f>
        <v>0</v>
      </c>
    </row>
    <row r="19" spans="2:4" ht="13.5" customHeight="1">
      <c r="B19" s="606">
        <f t="shared" ref="B19:C19" si="11">B63</f>
        <v>13</v>
      </c>
      <c r="C19" s="276" t="str">
        <f t="shared" si="11"/>
        <v>非鉄金属</v>
      </c>
      <c r="D19" s="277">
        <f>+結果!P7</f>
        <v>0</v>
      </c>
    </row>
    <row r="20" spans="2:4" ht="13.5" customHeight="1">
      <c r="B20" s="606">
        <f t="shared" ref="B20:C20" si="12">B64</f>
        <v>14</v>
      </c>
      <c r="C20" s="276" t="str">
        <f t="shared" si="12"/>
        <v>金属製品</v>
      </c>
      <c r="D20" s="277">
        <f>+結果!Q7</f>
        <v>0</v>
      </c>
    </row>
    <row r="21" spans="2:4" ht="13.5" customHeight="1">
      <c r="B21" s="606">
        <f t="shared" ref="B21:C21" si="13">B65</f>
        <v>15</v>
      </c>
      <c r="C21" s="276" t="str">
        <f t="shared" si="13"/>
        <v>はん用機械</v>
      </c>
      <c r="D21" s="277">
        <f>+結果!R7</f>
        <v>0</v>
      </c>
    </row>
    <row r="22" spans="2:4" ht="13.5" customHeight="1">
      <c r="B22" s="606">
        <f t="shared" ref="B22:C22" si="14">B66</f>
        <v>16</v>
      </c>
      <c r="C22" s="276" t="str">
        <f t="shared" si="14"/>
        <v>生産用機械</v>
      </c>
      <c r="D22" s="277">
        <f>+結果!S7</f>
        <v>0</v>
      </c>
    </row>
    <row r="23" spans="2:4" ht="13.5" customHeight="1">
      <c r="B23" s="606">
        <f t="shared" ref="B23:C23" si="15">B67</f>
        <v>17</v>
      </c>
      <c r="C23" s="276" t="str">
        <f t="shared" si="15"/>
        <v>業務用機械</v>
      </c>
      <c r="D23" s="277">
        <f>+結果!T7</f>
        <v>0</v>
      </c>
    </row>
    <row r="24" spans="2:4" ht="13.5" customHeight="1">
      <c r="B24" s="606">
        <f t="shared" ref="B24:C24" si="16">B68</f>
        <v>18</v>
      </c>
      <c r="C24" s="276" t="str">
        <f t="shared" si="16"/>
        <v>電子部品</v>
      </c>
      <c r="D24" s="277">
        <f>+結果!U7</f>
        <v>0</v>
      </c>
    </row>
    <row r="25" spans="2:4" ht="13.5" customHeight="1">
      <c r="B25" s="606">
        <f t="shared" ref="B25:C25" si="17">B69</f>
        <v>19</v>
      </c>
      <c r="C25" s="276" t="str">
        <f t="shared" si="17"/>
        <v>電気機械</v>
      </c>
      <c r="D25" s="277">
        <f>+結果!V7</f>
        <v>0</v>
      </c>
    </row>
    <row r="26" spans="2:4" ht="13.5" customHeight="1">
      <c r="B26" s="606">
        <f t="shared" ref="B26:C26" si="18">B70</f>
        <v>20</v>
      </c>
      <c r="C26" s="276" t="str">
        <f t="shared" si="18"/>
        <v>情報通信機器</v>
      </c>
      <c r="D26" s="277">
        <f>+結果!W7</f>
        <v>0</v>
      </c>
    </row>
    <row r="27" spans="2:4" ht="13.5" customHeight="1">
      <c r="B27" s="606">
        <f t="shared" ref="B27:C27" si="19">B71</f>
        <v>21</v>
      </c>
      <c r="C27" s="276" t="str">
        <f t="shared" si="19"/>
        <v>輸送機械</v>
      </c>
      <c r="D27" s="277">
        <f>+結果!X7</f>
        <v>0</v>
      </c>
    </row>
    <row r="28" spans="2:4" ht="13.5" customHeight="1">
      <c r="B28" s="606">
        <f t="shared" ref="B28:C28" si="20">B72</f>
        <v>22</v>
      </c>
      <c r="C28" s="276" t="str">
        <f t="shared" si="20"/>
        <v>その他の製造工業製品</v>
      </c>
      <c r="D28" s="277">
        <f>+結果!Y7</f>
        <v>0</v>
      </c>
    </row>
    <row r="29" spans="2:4" ht="13.5" customHeight="1">
      <c r="B29" s="606">
        <f t="shared" ref="B29:C29" si="21">B73</f>
        <v>23</v>
      </c>
      <c r="C29" s="276" t="str">
        <f t="shared" si="21"/>
        <v>建設</v>
      </c>
      <c r="D29" s="277">
        <f>+結果!Z7</f>
        <v>0</v>
      </c>
    </row>
    <row r="30" spans="2:4" ht="13.5" customHeight="1">
      <c r="B30" s="606">
        <f t="shared" ref="B30:C30" si="22">B74</f>
        <v>24</v>
      </c>
      <c r="C30" s="276" t="str">
        <f t="shared" si="22"/>
        <v>電力・ガス・熱供給</v>
      </c>
      <c r="D30" s="277">
        <f>+結果!AA7</f>
        <v>0</v>
      </c>
    </row>
    <row r="31" spans="2:4" ht="13.5" customHeight="1">
      <c r="B31" s="606">
        <f t="shared" ref="B31:C31" si="23">B75</f>
        <v>25</v>
      </c>
      <c r="C31" s="276" t="str">
        <f t="shared" si="23"/>
        <v>水道</v>
      </c>
      <c r="D31" s="277">
        <f>+結果!AB7</f>
        <v>0</v>
      </c>
    </row>
    <row r="32" spans="2:4" ht="13.5" customHeight="1">
      <c r="B32" s="606">
        <f t="shared" ref="B32:C32" si="24">B76</f>
        <v>26</v>
      </c>
      <c r="C32" s="276" t="str">
        <f t="shared" si="24"/>
        <v>廃棄物処理</v>
      </c>
      <c r="D32" s="277">
        <f>+結果!AC7</f>
        <v>0</v>
      </c>
    </row>
    <row r="33" spans="2:42" ht="13.5" customHeight="1">
      <c r="B33" s="606">
        <f t="shared" ref="B33:C33" si="25">B77</f>
        <v>27</v>
      </c>
      <c r="C33" s="276" t="str">
        <f t="shared" si="25"/>
        <v>商業</v>
      </c>
      <c r="D33" s="277">
        <f>+結果!AD7</f>
        <v>0</v>
      </c>
    </row>
    <row r="34" spans="2:42" ht="13.5" customHeight="1">
      <c r="B34" s="606">
        <f t="shared" ref="B34:C34" si="26">B78</f>
        <v>28</v>
      </c>
      <c r="C34" s="276" t="str">
        <f t="shared" si="26"/>
        <v>金融・保険</v>
      </c>
      <c r="D34" s="277">
        <f>+結果!AE7</f>
        <v>0</v>
      </c>
    </row>
    <row r="35" spans="2:42" ht="13.5" customHeight="1">
      <c r="B35" s="606">
        <f t="shared" ref="B35:C35" si="27">B79</f>
        <v>29</v>
      </c>
      <c r="C35" s="276" t="str">
        <f t="shared" si="27"/>
        <v>不動産</v>
      </c>
      <c r="D35" s="277">
        <f>+結果!AF7</f>
        <v>0</v>
      </c>
    </row>
    <row r="36" spans="2:42" ht="13.5" customHeight="1">
      <c r="B36" s="606">
        <f t="shared" ref="B36:C36" si="28">B80</f>
        <v>30</v>
      </c>
      <c r="C36" s="276" t="str">
        <f t="shared" si="28"/>
        <v>運輸・郵便</v>
      </c>
      <c r="D36" s="277">
        <f>+結果!AG7</f>
        <v>0</v>
      </c>
    </row>
    <row r="37" spans="2:42" ht="13.5" customHeight="1">
      <c r="B37" s="606">
        <f t="shared" ref="B37:C37" si="29">B81</f>
        <v>31</v>
      </c>
      <c r="C37" s="276" t="str">
        <f t="shared" si="29"/>
        <v>情報通信</v>
      </c>
      <c r="D37" s="277">
        <f>+結果!AH7</f>
        <v>0</v>
      </c>
    </row>
    <row r="38" spans="2:42" ht="13.5" customHeight="1">
      <c r="B38" s="606">
        <f t="shared" ref="B38:C38" si="30">B82</f>
        <v>32</v>
      </c>
      <c r="C38" s="276" t="str">
        <f t="shared" si="30"/>
        <v>公務</v>
      </c>
      <c r="D38" s="277">
        <f>+結果!AI7</f>
        <v>0</v>
      </c>
    </row>
    <row r="39" spans="2:42" ht="13.5" customHeight="1">
      <c r="B39" s="606">
        <f t="shared" ref="B39:C39" si="31">B83</f>
        <v>33</v>
      </c>
      <c r="C39" s="276" t="str">
        <f t="shared" si="31"/>
        <v>教育・研究</v>
      </c>
      <c r="D39" s="277">
        <f>+結果!AJ7</f>
        <v>0</v>
      </c>
    </row>
    <row r="40" spans="2:42" ht="13.5" customHeight="1">
      <c r="B40" s="606">
        <f t="shared" ref="B40:C40" si="32">B84</f>
        <v>34</v>
      </c>
      <c r="C40" s="276" t="str">
        <f t="shared" si="32"/>
        <v>医療・福祉</v>
      </c>
      <c r="D40" s="277">
        <f>+結果!AK7</f>
        <v>0</v>
      </c>
    </row>
    <row r="41" spans="2:42" ht="13.5" customHeight="1">
      <c r="B41" s="606">
        <f t="shared" ref="B41:C41" si="33">B85</f>
        <v>35</v>
      </c>
      <c r="C41" s="276" t="str">
        <f t="shared" si="33"/>
        <v>他に分類されない会員制団体</v>
      </c>
      <c r="D41" s="277">
        <f>+結果!AL7</f>
        <v>0</v>
      </c>
    </row>
    <row r="42" spans="2:42" ht="13.5" customHeight="1">
      <c r="B42" s="606">
        <f t="shared" ref="B42:C42" si="34">B86</f>
        <v>36</v>
      </c>
      <c r="C42" s="276" t="str">
        <f t="shared" si="34"/>
        <v>対事業所サービス</v>
      </c>
      <c r="D42" s="277">
        <f>+結果!AM7</f>
        <v>0</v>
      </c>
    </row>
    <row r="43" spans="2:42" ht="13.5" customHeight="1">
      <c r="B43" s="606">
        <f t="shared" ref="B43:C43" si="35">B87</f>
        <v>37</v>
      </c>
      <c r="C43" s="276" t="str">
        <f t="shared" si="35"/>
        <v>対個人サービス</v>
      </c>
      <c r="D43" s="277">
        <f>+結果!AN7</f>
        <v>0</v>
      </c>
    </row>
    <row r="44" spans="2:42" ht="13.5" customHeight="1">
      <c r="B44" s="606">
        <f t="shared" ref="B44:C44" si="36">B88</f>
        <v>38</v>
      </c>
      <c r="C44" s="276" t="str">
        <f t="shared" si="36"/>
        <v>事務用品</v>
      </c>
      <c r="D44" s="277">
        <f>+結果!AO7</f>
        <v>0</v>
      </c>
    </row>
    <row r="45" spans="2:42" ht="13.5" customHeight="1">
      <c r="B45" s="608">
        <f t="shared" ref="B45:C45" si="37">B89</f>
        <v>39</v>
      </c>
      <c r="C45" s="279" t="str">
        <f t="shared" si="37"/>
        <v>分類不明</v>
      </c>
      <c r="D45" s="280">
        <f>+結果!AP7</f>
        <v>0</v>
      </c>
    </row>
    <row r="46" spans="2:42" ht="12.75" thickBot="1">
      <c r="B46" s="281"/>
      <c r="C46" s="282"/>
      <c r="D46" s="283">
        <f>結果!AQ7</f>
        <v>0</v>
      </c>
    </row>
    <row r="48" spans="2:42" ht="13.5">
      <c r="B48" s="581" t="s">
        <v>347</v>
      </c>
      <c r="C48" s="582"/>
      <c r="D48" s="582"/>
      <c r="E48" s="582"/>
      <c r="F48" s="582"/>
      <c r="G48" s="582"/>
      <c r="H48" s="582"/>
      <c r="I48" s="582"/>
      <c r="J48" s="582"/>
      <c r="K48" s="582"/>
      <c r="L48" s="582"/>
      <c r="M48" s="582"/>
      <c r="N48" s="582"/>
      <c r="O48" s="582"/>
      <c r="P48" s="582"/>
      <c r="Q48" s="582"/>
      <c r="R48" s="582"/>
      <c r="S48" s="582"/>
      <c r="T48" s="582"/>
      <c r="U48" s="582"/>
      <c r="V48" s="582"/>
      <c r="W48" s="582"/>
      <c r="X48" s="582"/>
      <c r="Y48" s="582"/>
      <c r="Z48" s="582"/>
      <c r="AA48" s="582"/>
      <c r="AB48" s="582"/>
      <c r="AC48" s="582"/>
      <c r="AD48" s="582"/>
      <c r="AE48" s="582"/>
      <c r="AF48" s="582"/>
      <c r="AG48" s="582"/>
      <c r="AH48" s="582"/>
      <c r="AI48" s="582"/>
      <c r="AJ48" s="582"/>
      <c r="AK48" s="582"/>
      <c r="AL48" s="582"/>
      <c r="AM48" s="582"/>
      <c r="AN48" s="582"/>
      <c r="AO48" s="582"/>
      <c r="AP48" s="582"/>
    </row>
    <row r="49" spans="2:43">
      <c r="B49" s="583"/>
      <c r="C49" s="584"/>
      <c r="D49" s="585">
        <v>1</v>
      </c>
      <c r="E49" s="585">
        <v>2</v>
      </c>
      <c r="F49" s="585">
        <v>3</v>
      </c>
      <c r="G49" s="585">
        <v>4</v>
      </c>
      <c r="H49" s="585">
        <v>5</v>
      </c>
      <c r="I49" s="585">
        <v>6</v>
      </c>
      <c r="J49" s="585">
        <v>7</v>
      </c>
      <c r="K49" s="585">
        <v>8</v>
      </c>
      <c r="L49" s="585">
        <v>9</v>
      </c>
      <c r="M49" s="585">
        <v>10</v>
      </c>
      <c r="N49" s="585">
        <v>11</v>
      </c>
      <c r="O49" s="585">
        <v>12</v>
      </c>
      <c r="P49" s="585">
        <v>13</v>
      </c>
      <c r="Q49" s="585">
        <v>14</v>
      </c>
      <c r="R49" s="585">
        <v>15</v>
      </c>
      <c r="S49" s="585">
        <v>16</v>
      </c>
      <c r="T49" s="585">
        <v>17</v>
      </c>
      <c r="U49" s="585">
        <v>18</v>
      </c>
      <c r="V49" s="585">
        <v>19</v>
      </c>
      <c r="W49" s="585">
        <v>20</v>
      </c>
      <c r="X49" s="585">
        <v>21</v>
      </c>
      <c r="Y49" s="585">
        <v>22</v>
      </c>
      <c r="Z49" s="585">
        <v>23</v>
      </c>
      <c r="AA49" s="585">
        <v>24</v>
      </c>
      <c r="AB49" s="585">
        <v>25</v>
      </c>
      <c r="AC49" s="585">
        <v>26</v>
      </c>
      <c r="AD49" s="585">
        <v>27</v>
      </c>
      <c r="AE49" s="585">
        <v>28</v>
      </c>
      <c r="AF49" s="585">
        <v>29</v>
      </c>
      <c r="AG49" s="585">
        <v>30</v>
      </c>
      <c r="AH49" s="585">
        <v>31</v>
      </c>
      <c r="AI49" s="585">
        <v>32</v>
      </c>
      <c r="AJ49" s="585">
        <v>33</v>
      </c>
      <c r="AK49" s="585">
        <v>34</v>
      </c>
      <c r="AL49" s="585">
        <v>35</v>
      </c>
      <c r="AM49" s="585">
        <v>36</v>
      </c>
      <c r="AN49" s="585">
        <v>37</v>
      </c>
      <c r="AO49" s="585">
        <v>38</v>
      </c>
      <c r="AP49" s="591">
        <v>39</v>
      </c>
      <c r="AQ49" s="580"/>
    </row>
    <row r="50" spans="2:43" s="174" customFormat="1" ht="50.65" customHeight="1">
      <c r="B50" s="586"/>
      <c r="C50" s="587" t="s">
        <v>348</v>
      </c>
      <c r="D50" s="588" t="s">
        <v>276</v>
      </c>
      <c r="E50" s="588" t="s">
        <v>277</v>
      </c>
      <c r="F50" s="588" t="s">
        <v>278</v>
      </c>
      <c r="G50" s="588" t="s">
        <v>233</v>
      </c>
      <c r="H50" s="588" t="s">
        <v>279</v>
      </c>
      <c r="I50" s="588" t="s">
        <v>280</v>
      </c>
      <c r="J50" s="588" t="s">
        <v>38</v>
      </c>
      <c r="K50" s="588" t="s">
        <v>281</v>
      </c>
      <c r="L50" s="588" t="s">
        <v>282</v>
      </c>
      <c r="M50" s="588" t="s">
        <v>349</v>
      </c>
      <c r="N50" s="588" t="s">
        <v>283</v>
      </c>
      <c r="O50" s="588" t="s">
        <v>284</v>
      </c>
      <c r="P50" s="588" t="s">
        <v>285</v>
      </c>
      <c r="Q50" s="588" t="s">
        <v>286</v>
      </c>
      <c r="R50" s="588" t="s">
        <v>234</v>
      </c>
      <c r="S50" s="588" t="s">
        <v>235</v>
      </c>
      <c r="T50" s="588" t="s">
        <v>236</v>
      </c>
      <c r="U50" s="588" t="s">
        <v>237</v>
      </c>
      <c r="V50" s="588" t="s">
        <v>287</v>
      </c>
      <c r="W50" s="588" t="s">
        <v>350</v>
      </c>
      <c r="X50" s="588" t="s">
        <v>288</v>
      </c>
      <c r="Y50" s="588" t="s">
        <v>47</v>
      </c>
      <c r="Z50" s="588" t="s">
        <v>289</v>
      </c>
      <c r="AA50" s="588" t="s">
        <v>230</v>
      </c>
      <c r="AB50" s="588" t="s">
        <v>231</v>
      </c>
      <c r="AC50" s="588" t="s">
        <v>232</v>
      </c>
      <c r="AD50" s="588" t="s">
        <v>127</v>
      </c>
      <c r="AE50" s="588" t="s">
        <v>128</v>
      </c>
      <c r="AF50" s="588" t="s">
        <v>131</v>
      </c>
      <c r="AG50" s="588" t="s">
        <v>290</v>
      </c>
      <c r="AH50" s="588" t="s">
        <v>238</v>
      </c>
      <c r="AI50" s="588" t="s">
        <v>291</v>
      </c>
      <c r="AJ50" s="588" t="s">
        <v>292</v>
      </c>
      <c r="AK50" s="588" t="s">
        <v>239</v>
      </c>
      <c r="AL50" s="588" t="s">
        <v>351</v>
      </c>
      <c r="AM50" s="588" t="s">
        <v>54</v>
      </c>
      <c r="AN50" s="588" t="s">
        <v>55</v>
      </c>
      <c r="AO50" s="588" t="s">
        <v>240</v>
      </c>
      <c r="AP50" s="587" t="s">
        <v>136</v>
      </c>
    </row>
    <row r="51" spans="2:43" s="174" customFormat="1" ht="13.5" customHeight="1">
      <c r="B51" s="589">
        <v>1</v>
      </c>
      <c r="C51" s="590" t="s">
        <v>276</v>
      </c>
      <c r="D51" s="592">
        <v>0.11144602523912869</v>
      </c>
      <c r="E51" s="592">
        <v>6.5625410158813493E-4</v>
      </c>
      <c r="F51" s="592">
        <v>0</v>
      </c>
      <c r="G51" s="592">
        <v>0</v>
      </c>
      <c r="H51" s="592">
        <v>0.13099024551669269</v>
      </c>
      <c r="I51" s="592">
        <v>1.7125310027164286E-2</v>
      </c>
      <c r="J51" s="592">
        <v>1.3609229532028085E-4</v>
      </c>
      <c r="K51" s="592">
        <v>5.3330545662135887E-4</v>
      </c>
      <c r="L51" s="592">
        <v>0</v>
      </c>
      <c r="M51" s="592">
        <v>2.4153146187320677E-2</v>
      </c>
      <c r="N51" s="592">
        <v>2.0470829068577277E-4</v>
      </c>
      <c r="O51" s="592">
        <v>0</v>
      </c>
      <c r="P51" s="592">
        <v>5.7808407855911289E-5</v>
      </c>
      <c r="Q51" s="592">
        <v>0</v>
      </c>
      <c r="R51" s="592">
        <v>0</v>
      </c>
      <c r="S51" s="592">
        <v>0</v>
      </c>
      <c r="T51" s="592">
        <v>0</v>
      </c>
      <c r="U51" s="592">
        <v>0</v>
      </c>
      <c r="V51" s="592">
        <v>0</v>
      </c>
      <c r="W51" s="592">
        <v>0</v>
      </c>
      <c r="X51" s="592">
        <v>0</v>
      </c>
      <c r="Y51" s="592">
        <v>1.8908015890124104E-3</v>
      </c>
      <c r="Z51" s="592">
        <v>1.2309728488717772E-3</v>
      </c>
      <c r="AA51" s="592">
        <v>0</v>
      </c>
      <c r="AB51" s="592">
        <v>0</v>
      </c>
      <c r="AC51" s="592">
        <v>0</v>
      </c>
      <c r="AD51" s="592">
        <v>1.6156384225145796E-4</v>
      </c>
      <c r="AE51" s="592">
        <v>0</v>
      </c>
      <c r="AF51" s="592">
        <v>5.3889414610066972E-6</v>
      </c>
      <c r="AG51" s="592">
        <v>0</v>
      </c>
      <c r="AH51" s="592">
        <v>0</v>
      </c>
      <c r="AI51" s="592">
        <v>2.5888322483772728E-5</v>
      </c>
      <c r="AJ51" s="592">
        <v>2.3842660020929754E-3</v>
      </c>
      <c r="AK51" s="592">
        <v>2.2404931004329559E-3</v>
      </c>
      <c r="AL51" s="592">
        <v>1.4859202962096852E-3</v>
      </c>
      <c r="AM51" s="592">
        <v>3.1825241235328565E-6</v>
      </c>
      <c r="AN51" s="592">
        <v>1.704736797794195E-2</v>
      </c>
      <c r="AO51" s="592">
        <v>0</v>
      </c>
      <c r="AP51" s="593">
        <v>0</v>
      </c>
    </row>
    <row r="52" spans="2:43" s="174" customFormat="1" ht="13.5" customHeight="1">
      <c r="B52" s="589">
        <v>2</v>
      </c>
      <c r="C52" s="590" t="s">
        <v>277</v>
      </c>
      <c r="D52" s="592">
        <v>4.8227634434530984E-5</v>
      </c>
      <c r="E52" s="592">
        <v>0.11576322352014701</v>
      </c>
      <c r="F52" s="592">
        <v>1.3640969678073116E-4</v>
      </c>
      <c r="G52" s="592">
        <v>0</v>
      </c>
      <c r="H52" s="592">
        <v>3.9436300943556366E-4</v>
      </c>
      <c r="I52" s="592">
        <v>0</v>
      </c>
      <c r="J52" s="592">
        <v>3.5099440165785159E-2</v>
      </c>
      <c r="K52" s="592">
        <v>1.4455599666459497E-4</v>
      </c>
      <c r="L52" s="592">
        <v>0</v>
      </c>
      <c r="M52" s="592">
        <v>0</v>
      </c>
      <c r="N52" s="592">
        <v>0</v>
      </c>
      <c r="O52" s="592">
        <v>0</v>
      </c>
      <c r="P52" s="592">
        <v>0</v>
      </c>
      <c r="Q52" s="592">
        <v>0</v>
      </c>
      <c r="R52" s="592">
        <v>0</v>
      </c>
      <c r="S52" s="592">
        <v>0</v>
      </c>
      <c r="T52" s="592">
        <v>0</v>
      </c>
      <c r="U52" s="592">
        <v>0</v>
      </c>
      <c r="V52" s="592">
        <v>0</v>
      </c>
      <c r="W52" s="592">
        <v>0</v>
      </c>
      <c r="X52" s="592">
        <v>4.217560318493285E-7</v>
      </c>
      <c r="Y52" s="592">
        <v>2.3404058756505404E-4</v>
      </c>
      <c r="Z52" s="592">
        <v>2.9157956255459195E-5</v>
      </c>
      <c r="AA52" s="592">
        <v>0</v>
      </c>
      <c r="AB52" s="592">
        <v>0</v>
      </c>
      <c r="AC52" s="592">
        <v>0</v>
      </c>
      <c r="AD52" s="592">
        <v>0</v>
      </c>
      <c r="AE52" s="592">
        <v>0</v>
      </c>
      <c r="AF52" s="592">
        <v>0</v>
      </c>
      <c r="AG52" s="592">
        <v>0</v>
      </c>
      <c r="AH52" s="592">
        <v>0</v>
      </c>
      <c r="AI52" s="592">
        <v>4.7069677243223141E-6</v>
      </c>
      <c r="AJ52" s="592">
        <v>6.4731203676732368E-5</v>
      </c>
      <c r="AK52" s="592">
        <v>5.6518864504020301E-5</v>
      </c>
      <c r="AL52" s="592">
        <v>0</v>
      </c>
      <c r="AM52" s="592">
        <v>0</v>
      </c>
      <c r="AN52" s="592">
        <v>1.1102692008166529E-3</v>
      </c>
      <c r="AO52" s="592">
        <v>0</v>
      </c>
      <c r="AP52" s="593">
        <v>0</v>
      </c>
    </row>
    <row r="53" spans="2:43" s="174" customFormat="1" ht="13.5" customHeight="1">
      <c r="B53" s="589">
        <v>3</v>
      </c>
      <c r="C53" s="590" t="s">
        <v>278</v>
      </c>
      <c r="D53" s="592">
        <v>0</v>
      </c>
      <c r="E53" s="592">
        <v>0</v>
      </c>
      <c r="F53" s="592">
        <v>3.2134227141632242E-2</v>
      </c>
      <c r="G53" s="592">
        <v>0</v>
      </c>
      <c r="H53" s="592">
        <v>9.1860861871784008E-2</v>
      </c>
      <c r="I53" s="592">
        <v>0</v>
      </c>
      <c r="J53" s="592">
        <v>0</v>
      </c>
      <c r="K53" s="592">
        <v>1.3883909284170139E-5</v>
      </c>
      <c r="L53" s="592">
        <v>0</v>
      </c>
      <c r="M53" s="592">
        <v>0</v>
      </c>
      <c r="N53" s="592">
        <v>0</v>
      </c>
      <c r="O53" s="592">
        <v>0</v>
      </c>
      <c r="P53" s="592">
        <v>0</v>
      </c>
      <c r="Q53" s="592">
        <v>0</v>
      </c>
      <c r="R53" s="592">
        <v>0</v>
      </c>
      <c r="S53" s="592">
        <v>0</v>
      </c>
      <c r="T53" s="592">
        <v>0</v>
      </c>
      <c r="U53" s="592">
        <v>0</v>
      </c>
      <c r="V53" s="592">
        <v>0</v>
      </c>
      <c r="W53" s="592">
        <v>0</v>
      </c>
      <c r="X53" s="592">
        <v>0</v>
      </c>
      <c r="Y53" s="592">
        <v>1.6838604379022574E-2</v>
      </c>
      <c r="Z53" s="592">
        <v>0</v>
      </c>
      <c r="AA53" s="592">
        <v>0</v>
      </c>
      <c r="AB53" s="592">
        <v>0</v>
      </c>
      <c r="AC53" s="592">
        <v>0</v>
      </c>
      <c r="AD53" s="592">
        <v>0</v>
      </c>
      <c r="AE53" s="592">
        <v>0</v>
      </c>
      <c r="AF53" s="592">
        <v>0</v>
      </c>
      <c r="AG53" s="592">
        <v>0</v>
      </c>
      <c r="AH53" s="592">
        <v>0</v>
      </c>
      <c r="AI53" s="592">
        <v>7.0604515864834711E-6</v>
      </c>
      <c r="AJ53" s="592">
        <v>6.9046617255181188E-5</v>
      </c>
      <c r="AK53" s="592">
        <v>5.2679847292426472E-4</v>
      </c>
      <c r="AL53" s="592">
        <v>0</v>
      </c>
      <c r="AM53" s="592">
        <v>0</v>
      </c>
      <c r="AN53" s="592">
        <v>3.837269263959925E-3</v>
      </c>
      <c r="AO53" s="592">
        <v>0</v>
      </c>
      <c r="AP53" s="593">
        <v>0</v>
      </c>
    </row>
    <row r="54" spans="2:43" s="174" customFormat="1" ht="13.5" customHeight="1">
      <c r="B54" s="589">
        <v>4</v>
      </c>
      <c r="C54" s="590" t="s">
        <v>233</v>
      </c>
      <c r="D54" s="592">
        <v>8.0379390724218317E-6</v>
      </c>
      <c r="E54" s="592">
        <v>1.31250820317627E-4</v>
      </c>
      <c r="F54" s="592">
        <v>0</v>
      </c>
      <c r="G54" s="592">
        <v>2.2058823529411764E-3</v>
      </c>
      <c r="H54" s="592">
        <v>2.6919561948427606E-4</v>
      </c>
      <c r="I54" s="592">
        <v>1.9684264399039408E-4</v>
      </c>
      <c r="J54" s="592">
        <v>4.6395100677368468E-3</v>
      </c>
      <c r="K54" s="592">
        <v>6.9648222573766433E-3</v>
      </c>
      <c r="L54" s="592">
        <v>0.60466100037752202</v>
      </c>
      <c r="M54" s="592">
        <v>1.8691170738253319E-4</v>
      </c>
      <c r="N54" s="592">
        <v>6.4897180608541924E-2</v>
      </c>
      <c r="O54" s="592">
        <v>3.3344892896204018E-4</v>
      </c>
      <c r="P54" s="592">
        <v>1.8415748015663567E-2</v>
      </c>
      <c r="Q54" s="592">
        <v>2.7080984740179994E-4</v>
      </c>
      <c r="R54" s="592">
        <v>5.2837890050955541E-5</v>
      </c>
      <c r="S54" s="592">
        <v>4.0071983854633413E-5</v>
      </c>
      <c r="T54" s="592">
        <v>4.015580452154359E-6</v>
      </c>
      <c r="U54" s="592">
        <v>1.0220876139514959E-4</v>
      </c>
      <c r="V54" s="592">
        <v>3.2114069173704997E-5</v>
      </c>
      <c r="W54" s="592">
        <v>1.1073706591070163E-5</v>
      </c>
      <c r="X54" s="592">
        <v>9.6160375261646899E-5</v>
      </c>
      <c r="Y54" s="592">
        <v>7.2983709543312904E-3</v>
      </c>
      <c r="Z54" s="592">
        <v>7.9499801599123739E-3</v>
      </c>
      <c r="AA54" s="592">
        <v>0.25097080624351742</v>
      </c>
      <c r="AB54" s="592">
        <v>0</v>
      </c>
      <c r="AC54" s="592">
        <v>0</v>
      </c>
      <c r="AD54" s="592">
        <v>2.393538403725303E-6</v>
      </c>
      <c r="AE54" s="592">
        <v>0</v>
      </c>
      <c r="AF54" s="592">
        <v>0</v>
      </c>
      <c r="AG54" s="592">
        <v>3.4087810199072813E-6</v>
      </c>
      <c r="AH54" s="592">
        <v>0</v>
      </c>
      <c r="AI54" s="592">
        <v>4.7069677243223141E-6</v>
      </c>
      <c r="AJ54" s="592">
        <v>2.8050188259917361E-5</v>
      </c>
      <c r="AK54" s="592">
        <v>1.0663936698871755E-5</v>
      </c>
      <c r="AL54" s="592">
        <v>6.0898372795478907E-5</v>
      </c>
      <c r="AM54" s="592">
        <v>4.7737861852992848E-6</v>
      </c>
      <c r="AN54" s="592">
        <v>7.8929090105449265E-6</v>
      </c>
      <c r="AO54" s="592">
        <v>0</v>
      </c>
      <c r="AP54" s="593">
        <v>1.916011090323017E-4</v>
      </c>
    </row>
    <row r="55" spans="2:43" s="174" customFormat="1" ht="13.5" customHeight="1">
      <c r="B55" s="589">
        <v>5</v>
      </c>
      <c r="C55" s="590" t="s">
        <v>279</v>
      </c>
      <c r="D55" s="592">
        <v>0.11897757414998794</v>
      </c>
      <c r="E55" s="592">
        <v>8.2688016800105003E-3</v>
      </c>
      <c r="F55" s="592">
        <v>8.6464260659443445E-2</v>
      </c>
      <c r="G55" s="592">
        <v>0</v>
      </c>
      <c r="H55" s="592">
        <v>0.197893072756546</v>
      </c>
      <c r="I55" s="592">
        <v>2.9526396598559112E-3</v>
      </c>
      <c r="J55" s="592">
        <v>1.911478147907581E-3</v>
      </c>
      <c r="K55" s="592">
        <v>5.2146329870250783E-3</v>
      </c>
      <c r="L55" s="592">
        <v>5.5870068568537011E-6</v>
      </c>
      <c r="M55" s="592">
        <v>1.2780287684275773E-5</v>
      </c>
      <c r="N55" s="592">
        <v>4.419838094351912E-4</v>
      </c>
      <c r="O55" s="592">
        <v>1.3337957158481607E-5</v>
      </c>
      <c r="P55" s="592">
        <v>0</v>
      </c>
      <c r="Q55" s="592">
        <v>0</v>
      </c>
      <c r="R55" s="592">
        <v>0</v>
      </c>
      <c r="S55" s="592">
        <v>0</v>
      </c>
      <c r="T55" s="592">
        <v>0</v>
      </c>
      <c r="U55" s="592">
        <v>0</v>
      </c>
      <c r="V55" s="592">
        <v>0</v>
      </c>
      <c r="W55" s="592">
        <v>0</v>
      </c>
      <c r="X55" s="592">
        <v>0</v>
      </c>
      <c r="Y55" s="592">
        <v>2.1125242509161457E-3</v>
      </c>
      <c r="Z55" s="592">
        <v>1.1409635056484032E-5</v>
      </c>
      <c r="AA55" s="592">
        <v>0</v>
      </c>
      <c r="AB55" s="592">
        <v>0</v>
      </c>
      <c r="AC55" s="592">
        <v>0</v>
      </c>
      <c r="AD55" s="592">
        <v>9.8135074552737432E-5</v>
      </c>
      <c r="AE55" s="592">
        <v>0</v>
      </c>
      <c r="AF55" s="592">
        <v>0</v>
      </c>
      <c r="AG55" s="592">
        <v>0</v>
      </c>
      <c r="AH55" s="592">
        <v>0</v>
      </c>
      <c r="AI55" s="592">
        <v>2.4476232166476035E-4</v>
      </c>
      <c r="AJ55" s="592">
        <v>6.883084657625875E-3</v>
      </c>
      <c r="AK55" s="592">
        <v>8.3861198199927482E-3</v>
      </c>
      <c r="AL55" s="592">
        <v>1.0474520120822373E-3</v>
      </c>
      <c r="AM55" s="592">
        <v>4.7737861852992848E-6</v>
      </c>
      <c r="AN55" s="592">
        <v>0.12831107532992359</v>
      </c>
      <c r="AO55" s="592">
        <v>0</v>
      </c>
      <c r="AP55" s="593">
        <v>2.0061763181029235E-3</v>
      </c>
    </row>
    <row r="56" spans="2:43" s="174" customFormat="1" ht="13.5" customHeight="1">
      <c r="B56" s="589">
        <v>6</v>
      </c>
      <c r="C56" s="590" t="s">
        <v>280</v>
      </c>
      <c r="D56" s="592">
        <v>2.4354955389438147E-3</v>
      </c>
      <c r="E56" s="592">
        <v>9.1875574222338892E-4</v>
      </c>
      <c r="F56" s="592">
        <v>1.4829682750019488E-2</v>
      </c>
      <c r="G56" s="592">
        <v>4.3504901960784315E-3</v>
      </c>
      <c r="H56" s="592">
        <v>8.9503256924071406E-4</v>
      </c>
      <c r="I56" s="592">
        <v>0.26888705169087829</v>
      </c>
      <c r="J56" s="592">
        <v>6.0313630880579009E-3</v>
      </c>
      <c r="K56" s="592">
        <v>6.7377795055531553E-4</v>
      </c>
      <c r="L56" s="592">
        <v>1.1174013713707402E-5</v>
      </c>
      <c r="M56" s="592">
        <v>8.78165517505799E-3</v>
      </c>
      <c r="N56" s="592">
        <v>4.1918674979063925E-3</v>
      </c>
      <c r="O56" s="592">
        <v>9.3365700109371253E-4</v>
      </c>
      <c r="P56" s="592">
        <v>2.2344206340828318E-3</v>
      </c>
      <c r="Q56" s="592">
        <v>1.4201772230024625E-3</v>
      </c>
      <c r="R56" s="592">
        <v>1.3506685644275511E-3</v>
      </c>
      <c r="S56" s="592">
        <v>1.4170910654047635E-3</v>
      </c>
      <c r="T56" s="592">
        <v>9.9184837168212673E-4</v>
      </c>
      <c r="U56" s="592">
        <v>3.491631657660772E-3</v>
      </c>
      <c r="V56" s="592">
        <v>1.7591373447373962E-3</v>
      </c>
      <c r="W56" s="592">
        <v>2.4251417434443655E-3</v>
      </c>
      <c r="X56" s="592">
        <v>1.7688447975760838E-3</v>
      </c>
      <c r="Y56" s="592">
        <v>2.9316663073938351E-3</v>
      </c>
      <c r="Z56" s="592">
        <v>2.8181798589515558E-3</v>
      </c>
      <c r="AA56" s="592">
        <v>1.3755723645930836E-4</v>
      </c>
      <c r="AB56" s="592">
        <v>8.6486965970705308E-4</v>
      </c>
      <c r="AC56" s="592">
        <v>1.685988765639215E-3</v>
      </c>
      <c r="AD56" s="592">
        <v>3.2504251522589619E-3</v>
      </c>
      <c r="AE56" s="592">
        <v>1.0922239781467652E-3</v>
      </c>
      <c r="AF56" s="592">
        <v>1.2933459506416073E-5</v>
      </c>
      <c r="AG56" s="592">
        <v>1.8254022361603491E-3</v>
      </c>
      <c r="AH56" s="592">
        <v>4.5968467587340089E-4</v>
      </c>
      <c r="AI56" s="592">
        <v>2.485278958442182E-3</v>
      </c>
      <c r="AJ56" s="592">
        <v>4.1643741032031155E-4</v>
      </c>
      <c r="AK56" s="592">
        <v>2.7427645189498154E-3</v>
      </c>
      <c r="AL56" s="592">
        <v>2.2167007697554322E-2</v>
      </c>
      <c r="AM56" s="592">
        <v>1.4703261450721796E-3</v>
      </c>
      <c r="AN56" s="592">
        <v>3.2795036938814168E-3</v>
      </c>
      <c r="AO56" s="592">
        <v>1.9468962260724275E-2</v>
      </c>
      <c r="AP56" s="593">
        <v>4.3955548542704508E-4</v>
      </c>
    </row>
    <row r="57" spans="2:43" s="174" customFormat="1" ht="13.5" customHeight="1">
      <c r="B57" s="589">
        <v>7</v>
      </c>
      <c r="C57" s="590" t="s">
        <v>38</v>
      </c>
      <c r="D57" s="592">
        <v>1.6413471585885377E-2</v>
      </c>
      <c r="E57" s="592">
        <v>2.6250164063525397E-3</v>
      </c>
      <c r="F57" s="592">
        <v>2.8256294333151456E-3</v>
      </c>
      <c r="G57" s="592">
        <v>2.5122549019607845E-3</v>
      </c>
      <c r="H57" s="592">
        <v>1.8092689024191599E-2</v>
      </c>
      <c r="I57" s="592">
        <v>7.2634935632455416E-3</v>
      </c>
      <c r="J57" s="592">
        <v>0.25306980916148586</v>
      </c>
      <c r="K57" s="592">
        <v>1.1327636574790578E-2</v>
      </c>
      <c r="L57" s="592">
        <v>7.1832945302404724E-6</v>
      </c>
      <c r="M57" s="592">
        <v>6.7911253682320389E-3</v>
      </c>
      <c r="N57" s="592">
        <v>1.4264445891876802E-2</v>
      </c>
      <c r="O57" s="592">
        <v>1.0937124869954918E-3</v>
      </c>
      <c r="P57" s="592">
        <v>6.6002121317227406E-3</v>
      </c>
      <c r="Q57" s="592">
        <v>3.3756762373805759E-3</v>
      </c>
      <c r="R57" s="592">
        <v>4.7917361539960308E-3</v>
      </c>
      <c r="S57" s="592">
        <v>1.4425914187668029E-3</v>
      </c>
      <c r="T57" s="592">
        <v>4.76247841625507E-3</v>
      </c>
      <c r="U57" s="592">
        <v>3.3643717292570073E-3</v>
      </c>
      <c r="V57" s="592">
        <v>7.6913195671023471E-3</v>
      </c>
      <c r="W57" s="592">
        <v>3.5768072289156625E-3</v>
      </c>
      <c r="X57" s="592">
        <v>1.2656898515798348E-3</v>
      </c>
      <c r="Y57" s="592">
        <v>0.107258337695932</v>
      </c>
      <c r="Z57" s="592">
        <v>4.775946460921366E-2</v>
      </c>
      <c r="AA57" s="592">
        <v>1.2443395987755824E-3</v>
      </c>
      <c r="AB57" s="592">
        <v>3.0159557364143391E-3</v>
      </c>
      <c r="AC57" s="592">
        <v>2.9463071003497173E-3</v>
      </c>
      <c r="AD57" s="592">
        <v>5.2095363357081226E-3</v>
      </c>
      <c r="AE57" s="592">
        <v>3.9836626056655566E-3</v>
      </c>
      <c r="AF57" s="592">
        <v>3.3195879399801256E-4</v>
      </c>
      <c r="AG57" s="592">
        <v>6.3539678211071721E-3</v>
      </c>
      <c r="AH57" s="592">
        <v>1.1381270946624415E-2</v>
      </c>
      <c r="AI57" s="592">
        <v>9.4139354486446291E-4</v>
      </c>
      <c r="AJ57" s="592">
        <v>5.6855573896063263E-3</v>
      </c>
      <c r="AK57" s="592">
        <v>5.4194126303666263E-3</v>
      </c>
      <c r="AL57" s="592">
        <v>1.4286758257819351E-2</v>
      </c>
      <c r="AM57" s="592">
        <v>2.256409603584795E-3</v>
      </c>
      <c r="AN57" s="592">
        <v>5.0475153122434809E-3</v>
      </c>
      <c r="AO57" s="592">
        <v>0.43202208419599725</v>
      </c>
      <c r="AP57" s="593">
        <v>1.0707120798863919E-3</v>
      </c>
    </row>
    <row r="58" spans="2:43" s="174" customFormat="1" ht="13.5" customHeight="1">
      <c r="B58" s="589">
        <v>8</v>
      </c>
      <c r="C58" s="590" t="s">
        <v>281</v>
      </c>
      <c r="D58" s="592">
        <v>3.8300779680090026E-2</v>
      </c>
      <c r="E58" s="592">
        <v>5.2500328127050798E-4</v>
      </c>
      <c r="F58" s="592">
        <v>9.373294878790241E-3</v>
      </c>
      <c r="G58" s="592">
        <v>2.0526960784313725E-2</v>
      </c>
      <c r="H58" s="592">
        <v>1.0651230498320528E-2</v>
      </c>
      <c r="I58" s="592">
        <v>0.14367544584858863</v>
      </c>
      <c r="J58" s="592">
        <v>3.7097522501623827E-2</v>
      </c>
      <c r="K58" s="592">
        <v>0.40487766234169281</v>
      </c>
      <c r="L58" s="592">
        <v>1.3839814128263311E-3</v>
      </c>
      <c r="M58" s="592">
        <v>0.21744061958834693</v>
      </c>
      <c r="N58" s="592">
        <v>4.0867218758723366E-2</v>
      </c>
      <c r="O58" s="592">
        <v>4.5615813482007099E-3</v>
      </c>
      <c r="P58" s="592">
        <v>2.5551316272312788E-2</v>
      </c>
      <c r="Q58" s="592">
        <v>9.525578934772615E-3</v>
      </c>
      <c r="R58" s="592">
        <v>5.2375558513009677E-3</v>
      </c>
      <c r="S58" s="592">
        <v>4.1966295818670627E-3</v>
      </c>
      <c r="T58" s="592">
        <v>2.3081556438983256E-2</v>
      </c>
      <c r="U58" s="592">
        <v>2.8518248522607426E-2</v>
      </c>
      <c r="V58" s="592">
        <v>1.2611908610495591E-2</v>
      </c>
      <c r="W58" s="592">
        <v>4.6841778880226791E-3</v>
      </c>
      <c r="X58" s="592">
        <v>9.6232073787061289E-3</v>
      </c>
      <c r="Y58" s="592">
        <v>3.3079789363471189E-2</v>
      </c>
      <c r="Z58" s="592">
        <v>5.003758840882497E-3</v>
      </c>
      <c r="AA58" s="592">
        <v>5.0595765134458246E-4</v>
      </c>
      <c r="AB58" s="592">
        <v>7.6840342843203565E-3</v>
      </c>
      <c r="AC58" s="592">
        <v>1.2085701646760314E-2</v>
      </c>
      <c r="AD58" s="592">
        <v>1.3164461220489167E-5</v>
      </c>
      <c r="AE58" s="592">
        <v>1.3132953645051284E-5</v>
      </c>
      <c r="AF58" s="592">
        <v>3.9878166811449562E-5</v>
      </c>
      <c r="AG58" s="592">
        <v>4.4143714207799291E-4</v>
      </c>
      <c r="AH58" s="592">
        <v>9.4545075179635642E-4</v>
      </c>
      <c r="AI58" s="592">
        <v>6.778033523024133E-4</v>
      </c>
      <c r="AJ58" s="592">
        <v>6.3566042010551188E-3</v>
      </c>
      <c r="AK58" s="592">
        <v>0.12504105615629066</v>
      </c>
      <c r="AL58" s="592">
        <v>1.9243885803371334E-3</v>
      </c>
      <c r="AM58" s="592">
        <v>3.4816813911449449E-3</v>
      </c>
      <c r="AN58" s="592">
        <v>4.3647786828313441E-3</v>
      </c>
      <c r="AO58" s="592">
        <v>9.3349315317278712E-3</v>
      </c>
      <c r="AP58" s="593">
        <v>6.1537767959786308E-3</v>
      </c>
    </row>
    <row r="59" spans="2:43" s="174" customFormat="1" ht="13.5" customHeight="1">
      <c r="B59" s="589">
        <v>9</v>
      </c>
      <c r="C59" s="590" t="s">
        <v>282</v>
      </c>
      <c r="D59" s="592">
        <v>1.2450767623181416E-2</v>
      </c>
      <c r="E59" s="592">
        <v>1.4175088594303714E-2</v>
      </c>
      <c r="F59" s="592">
        <v>6.0955647361446721E-2</v>
      </c>
      <c r="G59" s="592">
        <v>0.12506127450980392</v>
      </c>
      <c r="H59" s="592">
        <v>5.7114051496950542E-3</v>
      </c>
      <c r="I59" s="592">
        <v>9.0153930947600488E-3</v>
      </c>
      <c r="J59" s="592">
        <v>6.0066190343633042E-3</v>
      </c>
      <c r="K59" s="592">
        <v>9.066274432617713E-2</v>
      </c>
      <c r="L59" s="592">
        <v>5.7525418885839091E-2</v>
      </c>
      <c r="M59" s="592">
        <v>3.2206324964374946E-3</v>
      </c>
      <c r="N59" s="592">
        <v>2.8533544244905555E-2</v>
      </c>
      <c r="O59" s="592">
        <v>1.1203884013124549E-2</v>
      </c>
      <c r="P59" s="592">
        <v>3.0361981169539495E-3</v>
      </c>
      <c r="Q59" s="592">
        <v>6.4679468205034547E-3</v>
      </c>
      <c r="R59" s="592">
        <v>4.5671751212794697E-3</v>
      </c>
      <c r="S59" s="592">
        <v>2.9726126204891695E-3</v>
      </c>
      <c r="T59" s="592">
        <v>2.5699714893787895E-3</v>
      </c>
      <c r="U59" s="592">
        <v>2.3558117454901637E-3</v>
      </c>
      <c r="V59" s="592">
        <v>2.4263963375688222E-3</v>
      </c>
      <c r="W59" s="592">
        <v>9.4126506024096385E-4</v>
      </c>
      <c r="X59" s="592">
        <v>1.6545489129449157E-3</v>
      </c>
      <c r="Y59" s="592">
        <v>-2.4746712653589135E-2</v>
      </c>
      <c r="Z59" s="592">
        <v>2.0956964124304169E-2</v>
      </c>
      <c r="AA59" s="592">
        <v>3.0232550785499253E-2</v>
      </c>
      <c r="AB59" s="592">
        <v>1.4303613602847418E-2</v>
      </c>
      <c r="AC59" s="592">
        <v>1.6075318626837268E-2</v>
      </c>
      <c r="AD59" s="592">
        <v>8.6382800990446196E-3</v>
      </c>
      <c r="AE59" s="592">
        <v>2.2479238989112781E-3</v>
      </c>
      <c r="AF59" s="592">
        <v>5.3027183976305902E-4</v>
      </c>
      <c r="AG59" s="592">
        <v>3.1202277065721297E-2</v>
      </c>
      <c r="AH59" s="592">
        <v>2.6440019300236037E-3</v>
      </c>
      <c r="AI59" s="592">
        <v>1.0477710154341471E-2</v>
      </c>
      <c r="AJ59" s="592">
        <v>5.612195358772696E-3</v>
      </c>
      <c r="AK59" s="592">
        <v>3.6396015953249301E-3</v>
      </c>
      <c r="AL59" s="592">
        <v>5.5173925752703889E-3</v>
      </c>
      <c r="AM59" s="592">
        <v>3.597843521653894E-3</v>
      </c>
      <c r="AN59" s="592">
        <v>6.8615688998337225E-3</v>
      </c>
      <c r="AO59" s="592">
        <v>0</v>
      </c>
      <c r="AP59" s="593">
        <v>1.9723643576854587E-2</v>
      </c>
    </row>
    <row r="60" spans="2:43" s="174" customFormat="1" ht="13.5" customHeight="1">
      <c r="B60" s="589">
        <v>10</v>
      </c>
      <c r="C60" s="590" t="s">
        <v>349</v>
      </c>
      <c r="D60" s="592">
        <v>6.0766819387509038E-3</v>
      </c>
      <c r="E60" s="592">
        <v>5.1187819923874528E-3</v>
      </c>
      <c r="F60" s="592">
        <v>1.3796866474393951E-2</v>
      </c>
      <c r="G60" s="592">
        <v>7.4754901960784317E-3</v>
      </c>
      <c r="H60" s="592">
        <v>1.6402071948959138E-2</v>
      </c>
      <c r="I60" s="592">
        <v>1.1239714971851502E-2</v>
      </c>
      <c r="J60" s="592">
        <v>2.7527759735238626E-2</v>
      </c>
      <c r="K60" s="592">
        <v>1.3580913381556778E-2</v>
      </c>
      <c r="L60" s="592">
        <v>1.3249187689110206E-4</v>
      </c>
      <c r="M60" s="592">
        <v>0.20899923957288277</v>
      </c>
      <c r="N60" s="592">
        <v>1.1189169070438262E-2</v>
      </c>
      <c r="O60" s="592">
        <v>6.6689785792408036E-4</v>
      </c>
      <c r="P60" s="592">
        <v>2.0891455917318898E-2</v>
      </c>
      <c r="Q60" s="592">
        <v>5.2902388794770225E-3</v>
      </c>
      <c r="R60" s="592">
        <v>1.3126913309534267E-2</v>
      </c>
      <c r="S60" s="592">
        <v>1.0287571127771343E-2</v>
      </c>
      <c r="T60" s="592">
        <v>4.6733325302172432E-2</v>
      </c>
      <c r="U60" s="592">
        <v>2.0004859926399672E-2</v>
      </c>
      <c r="V60" s="592">
        <v>4.7220170490025012E-2</v>
      </c>
      <c r="W60" s="592">
        <v>3.2357370659107015E-2</v>
      </c>
      <c r="X60" s="592">
        <v>4.4240098960835313E-2</v>
      </c>
      <c r="Y60" s="592">
        <v>5.61204693129677E-2</v>
      </c>
      <c r="Z60" s="592">
        <v>1.3528023965304567E-2</v>
      </c>
      <c r="AA60" s="592">
        <v>1.4230058944066382E-5</v>
      </c>
      <c r="AB60" s="592">
        <v>3.4761107476687328E-2</v>
      </c>
      <c r="AC60" s="592">
        <v>1.1559873467377788E-2</v>
      </c>
      <c r="AD60" s="592">
        <v>6.123868005931188E-3</v>
      </c>
      <c r="AE60" s="592">
        <v>2.6813113691979704E-3</v>
      </c>
      <c r="AF60" s="592">
        <v>4.936270378282135E-4</v>
      </c>
      <c r="AG60" s="592">
        <v>2.2105944914098717E-3</v>
      </c>
      <c r="AH60" s="592">
        <v>9.3241005177157905E-4</v>
      </c>
      <c r="AI60" s="592">
        <v>1.4473925752291116E-3</v>
      </c>
      <c r="AJ60" s="592">
        <v>3.0423665728064211E-3</v>
      </c>
      <c r="AK60" s="592">
        <v>1.998421737368567E-3</v>
      </c>
      <c r="AL60" s="592">
        <v>6.6988210075026797E-3</v>
      </c>
      <c r="AM60" s="592">
        <v>1.1840581001603992E-2</v>
      </c>
      <c r="AN60" s="592">
        <v>2.586243185788554E-3</v>
      </c>
      <c r="AO60" s="592">
        <v>4.7292143401983219E-2</v>
      </c>
      <c r="AP60" s="593">
        <v>3.4375493091089422E-3</v>
      </c>
    </row>
    <row r="61" spans="2:43" s="174" customFormat="1" ht="13.5" customHeight="1">
      <c r="B61" s="589">
        <v>11</v>
      </c>
      <c r="C61" s="590" t="s">
        <v>283</v>
      </c>
      <c r="D61" s="592">
        <v>1.9291053773812395E-3</v>
      </c>
      <c r="E61" s="592">
        <v>2.6250164063525399E-4</v>
      </c>
      <c r="F61" s="592">
        <v>5.8461298620313354E-5</v>
      </c>
      <c r="G61" s="592">
        <v>6.1274509803921568E-5</v>
      </c>
      <c r="H61" s="592">
        <v>2.4227605753584847E-3</v>
      </c>
      <c r="I61" s="592">
        <v>5.7084366757214288E-4</v>
      </c>
      <c r="J61" s="592">
        <v>5.9076428195849184E-3</v>
      </c>
      <c r="K61" s="592">
        <v>5.4351421344795451E-3</v>
      </c>
      <c r="L61" s="592">
        <v>8.5401390526192281E-5</v>
      </c>
      <c r="M61" s="592">
        <v>2.9218932718175486E-3</v>
      </c>
      <c r="N61" s="592">
        <v>6.769330976086349E-2</v>
      </c>
      <c r="O61" s="592">
        <v>8.0027742950889644E-3</v>
      </c>
      <c r="P61" s="592">
        <v>2.3211332458666988E-2</v>
      </c>
      <c r="Q61" s="592">
        <v>3.6527839882103249E-3</v>
      </c>
      <c r="R61" s="592">
        <v>7.9091716670024077E-3</v>
      </c>
      <c r="S61" s="592">
        <v>4.8924249378884252E-3</v>
      </c>
      <c r="T61" s="592">
        <v>7.8745532666746974E-3</v>
      </c>
      <c r="U61" s="592">
        <v>2.0601077701204711E-2</v>
      </c>
      <c r="V61" s="592">
        <v>9.2417154622106614E-3</v>
      </c>
      <c r="W61" s="592">
        <v>2.2258150248051028E-3</v>
      </c>
      <c r="X61" s="592">
        <v>6.3166400890073927E-3</v>
      </c>
      <c r="Y61" s="592">
        <v>8.4193021895112869E-3</v>
      </c>
      <c r="Z61" s="592">
        <v>5.3830658196491667E-2</v>
      </c>
      <c r="AA61" s="592">
        <v>5.8501353436717347E-5</v>
      </c>
      <c r="AB61" s="592">
        <v>4.2799960082938781E-3</v>
      </c>
      <c r="AC61" s="592">
        <v>4.3401690996653063E-4</v>
      </c>
      <c r="AD61" s="592">
        <v>1.8549922628871099E-4</v>
      </c>
      <c r="AE61" s="592">
        <v>8.75530243003419E-6</v>
      </c>
      <c r="AF61" s="592">
        <v>8.1911910207301805E-5</v>
      </c>
      <c r="AG61" s="592">
        <v>3.0679029179165529E-5</v>
      </c>
      <c r="AH61" s="592">
        <v>6.5203500123886651E-6</v>
      </c>
      <c r="AI61" s="592">
        <v>1.2944161241886364E-4</v>
      </c>
      <c r="AJ61" s="592">
        <v>1.905255094885156E-3</v>
      </c>
      <c r="AK61" s="592">
        <v>7.7526819800797662E-4</v>
      </c>
      <c r="AL61" s="592">
        <v>3.8974958589106499E-4</v>
      </c>
      <c r="AM61" s="592">
        <v>8.8633296840390046E-4</v>
      </c>
      <c r="AN61" s="592">
        <v>1.2983835322346404E-3</v>
      </c>
      <c r="AO61" s="592">
        <v>4.9762086375358689E-3</v>
      </c>
      <c r="AP61" s="593">
        <v>4.0236232896783356E-3</v>
      </c>
    </row>
    <row r="62" spans="2:43" s="174" customFormat="1" ht="13.5" customHeight="1">
      <c r="B62" s="589">
        <v>12</v>
      </c>
      <c r="C62" s="590" t="s">
        <v>284</v>
      </c>
      <c r="D62" s="592">
        <v>1.6075878144843663E-5</v>
      </c>
      <c r="E62" s="592">
        <v>0</v>
      </c>
      <c r="F62" s="592">
        <v>2.1435809494114896E-4</v>
      </c>
      <c r="G62" s="592">
        <v>1.1029411764705882E-3</v>
      </c>
      <c r="H62" s="592">
        <v>0</v>
      </c>
      <c r="I62" s="592">
        <v>2.9526396598559114E-4</v>
      </c>
      <c r="J62" s="592">
        <v>3.396739970925737E-2</v>
      </c>
      <c r="K62" s="592">
        <v>1.3148878792655248E-4</v>
      </c>
      <c r="L62" s="592">
        <v>0</v>
      </c>
      <c r="M62" s="592">
        <v>2.2605133841562776E-3</v>
      </c>
      <c r="N62" s="592">
        <v>8.9001581836791657E-3</v>
      </c>
      <c r="O62" s="592">
        <v>0.41582415237282255</v>
      </c>
      <c r="P62" s="592">
        <v>1.9830797303614783E-3</v>
      </c>
      <c r="Q62" s="592">
        <v>0.25131783629229831</v>
      </c>
      <c r="R62" s="592">
        <v>0.18371073897091605</v>
      </c>
      <c r="S62" s="592">
        <v>0.10192855529569481</v>
      </c>
      <c r="T62" s="592">
        <v>3.4076215716981891E-2</v>
      </c>
      <c r="U62" s="592">
        <v>2.1604126428229659E-3</v>
      </c>
      <c r="V62" s="592">
        <v>5.9296844614292188E-2</v>
      </c>
      <c r="W62" s="592">
        <v>1.285657335223246E-2</v>
      </c>
      <c r="X62" s="592">
        <v>4.3457741521754807E-2</v>
      </c>
      <c r="Y62" s="592">
        <v>6.3825331814122505E-2</v>
      </c>
      <c r="Z62" s="592">
        <v>2.4377319166792383E-2</v>
      </c>
      <c r="AA62" s="592">
        <v>0</v>
      </c>
      <c r="AB62" s="592">
        <v>2.217614512069367E-5</v>
      </c>
      <c r="AC62" s="592">
        <v>0</v>
      </c>
      <c r="AD62" s="592">
        <v>0</v>
      </c>
      <c r="AE62" s="592">
        <v>0</v>
      </c>
      <c r="AF62" s="592">
        <v>0</v>
      </c>
      <c r="AG62" s="592">
        <v>4.1757567493864192E-4</v>
      </c>
      <c r="AH62" s="592">
        <v>0</v>
      </c>
      <c r="AI62" s="592">
        <v>2.3534838621611572E-5</v>
      </c>
      <c r="AJ62" s="592">
        <v>0</v>
      </c>
      <c r="AK62" s="592">
        <v>2.1327873397743512E-6</v>
      </c>
      <c r="AL62" s="592">
        <v>0</v>
      </c>
      <c r="AM62" s="592">
        <v>1.9413397153550423E-4</v>
      </c>
      <c r="AN62" s="592">
        <v>3.4202605712361346E-5</v>
      </c>
      <c r="AO62" s="592">
        <v>3.6322690784933346E-5</v>
      </c>
      <c r="AP62" s="593">
        <v>4.1814124382931724E-3</v>
      </c>
    </row>
    <row r="63" spans="2:43" s="174" customFormat="1" ht="13.5" customHeight="1">
      <c r="B63" s="589">
        <v>13</v>
      </c>
      <c r="C63" s="590" t="s">
        <v>285</v>
      </c>
      <c r="D63" s="592">
        <v>0</v>
      </c>
      <c r="E63" s="592">
        <v>0</v>
      </c>
      <c r="F63" s="592">
        <v>0</v>
      </c>
      <c r="G63" s="592">
        <v>1.2254901960784314E-4</v>
      </c>
      <c r="H63" s="592">
        <v>1.7609165682187994E-3</v>
      </c>
      <c r="I63" s="592">
        <v>5.9052793197118227E-5</v>
      </c>
      <c r="J63" s="592">
        <v>7.423216108378955E-3</v>
      </c>
      <c r="K63" s="592">
        <v>8.6390583769383363E-3</v>
      </c>
      <c r="L63" s="592">
        <v>1.356844522378756E-5</v>
      </c>
      <c r="M63" s="592">
        <v>2.651909694487223E-3</v>
      </c>
      <c r="N63" s="592">
        <v>7.2066623243695919E-3</v>
      </c>
      <c r="O63" s="592">
        <v>3.2677995038279937E-3</v>
      </c>
      <c r="P63" s="592">
        <v>0.44505436503747492</v>
      </c>
      <c r="Q63" s="592">
        <v>8.2392321596140641E-2</v>
      </c>
      <c r="R63" s="592">
        <v>1.9569833527622659E-2</v>
      </c>
      <c r="S63" s="592">
        <v>1.9558771028684255E-2</v>
      </c>
      <c r="T63" s="592">
        <v>1.6459864273380719E-2</v>
      </c>
      <c r="U63" s="592">
        <v>2.2986950847105211E-2</v>
      </c>
      <c r="V63" s="592">
        <v>8.6279799180020766E-2</v>
      </c>
      <c r="W63" s="592">
        <v>1.8969259390503188E-2</v>
      </c>
      <c r="X63" s="592">
        <v>2.0523913777883873E-2</v>
      </c>
      <c r="Y63" s="592">
        <v>0.18209589505127335</v>
      </c>
      <c r="Z63" s="592">
        <v>7.8536321305465086E-3</v>
      </c>
      <c r="AA63" s="592">
        <v>1.8340964861241114E-4</v>
      </c>
      <c r="AB63" s="592">
        <v>1.5523301584485568E-4</v>
      </c>
      <c r="AC63" s="592">
        <v>0</v>
      </c>
      <c r="AD63" s="592">
        <v>8.3773844130385609E-6</v>
      </c>
      <c r="AE63" s="592">
        <v>0</v>
      </c>
      <c r="AF63" s="592">
        <v>0</v>
      </c>
      <c r="AG63" s="592">
        <v>2.3861467139350969E-5</v>
      </c>
      <c r="AH63" s="592">
        <v>6.8463675130080989E-5</v>
      </c>
      <c r="AI63" s="592">
        <v>1.4826948331615291E-4</v>
      </c>
      <c r="AJ63" s="592">
        <v>6.6888910465956778E-5</v>
      </c>
      <c r="AK63" s="592">
        <v>1.1762322178855546E-3</v>
      </c>
      <c r="AL63" s="592">
        <v>1.8269511838643672E-4</v>
      </c>
      <c r="AM63" s="592">
        <v>5.8717570079181195E-4</v>
      </c>
      <c r="AN63" s="592">
        <v>3.0782345141125211E-4</v>
      </c>
      <c r="AO63" s="592">
        <v>9.4438996040826703E-4</v>
      </c>
      <c r="AP63" s="593">
        <v>3.223406893131664E-3</v>
      </c>
    </row>
    <row r="64" spans="2:43" s="174" customFormat="1" ht="13.5" customHeight="1">
      <c r="B64" s="589">
        <v>14</v>
      </c>
      <c r="C64" s="590" t="s">
        <v>286</v>
      </c>
      <c r="D64" s="592">
        <v>1.0288562012699945E-3</v>
      </c>
      <c r="E64" s="592">
        <v>6.5625410158813493E-4</v>
      </c>
      <c r="F64" s="592">
        <v>1.5394808636682517E-3</v>
      </c>
      <c r="G64" s="592">
        <v>2.1446078431372549E-2</v>
      </c>
      <c r="H64" s="592">
        <v>8.4187929405592065E-3</v>
      </c>
      <c r="I64" s="592">
        <v>2.1652690838943347E-3</v>
      </c>
      <c r="J64" s="592">
        <v>2.8888682688441435E-2</v>
      </c>
      <c r="K64" s="592">
        <v>7.8141908253494055E-3</v>
      </c>
      <c r="L64" s="592">
        <v>4.3099767181442838E-4</v>
      </c>
      <c r="M64" s="592">
        <v>9.5708379395620189E-3</v>
      </c>
      <c r="N64" s="592">
        <v>1.1812598864799479E-2</v>
      </c>
      <c r="O64" s="592">
        <v>8.6296582815375989E-3</v>
      </c>
      <c r="P64" s="592">
        <v>3.6293626497363434E-3</v>
      </c>
      <c r="Q64" s="592">
        <v>7.1622906734348138E-2</v>
      </c>
      <c r="R64" s="592">
        <v>6.0634781201599666E-2</v>
      </c>
      <c r="S64" s="592">
        <v>3.2279804448718787E-2</v>
      </c>
      <c r="T64" s="592">
        <v>6.8164478175320245E-2</v>
      </c>
      <c r="U64" s="592">
        <v>1.443698754706488E-2</v>
      </c>
      <c r="V64" s="592">
        <v>4.1593071924810258E-2</v>
      </c>
      <c r="W64" s="592">
        <v>2.5535967399007795E-2</v>
      </c>
      <c r="X64" s="592">
        <v>8.0606012807043666E-3</v>
      </c>
      <c r="Y64" s="592">
        <v>1.8710929079543005E-2</v>
      </c>
      <c r="Z64" s="592">
        <v>8.3546418832490074E-2</v>
      </c>
      <c r="AA64" s="592">
        <v>3.8579270915024415E-4</v>
      </c>
      <c r="AB64" s="592">
        <v>6.0984399081907587E-4</v>
      </c>
      <c r="AC64" s="592">
        <v>1.5023662268072213E-4</v>
      </c>
      <c r="AD64" s="592">
        <v>1.3930393509681265E-3</v>
      </c>
      <c r="AE64" s="592">
        <v>9.8497152337884632E-5</v>
      </c>
      <c r="AF64" s="592">
        <v>3.3195879399801256E-4</v>
      </c>
      <c r="AG64" s="592">
        <v>1.8288110171802564E-3</v>
      </c>
      <c r="AH64" s="592">
        <v>4.4012362583623489E-4</v>
      </c>
      <c r="AI64" s="592">
        <v>3.2219194072986243E-3</v>
      </c>
      <c r="AJ64" s="592">
        <v>1.7693195671640181E-4</v>
      </c>
      <c r="AK64" s="592">
        <v>3.4337876170367055E-4</v>
      </c>
      <c r="AL64" s="592">
        <v>1.9852869531326125E-3</v>
      </c>
      <c r="AM64" s="592">
        <v>1.5912620617664281E-3</v>
      </c>
      <c r="AN64" s="592">
        <v>1.9876975858222306E-3</v>
      </c>
      <c r="AO64" s="592">
        <v>3.2690421706440013E-4</v>
      </c>
      <c r="AP64" s="593">
        <v>5.0154407952573091E-3</v>
      </c>
    </row>
    <row r="65" spans="2:42" s="174" customFormat="1" ht="13.5" customHeight="1">
      <c r="B65" s="589">
        <v>15</v>
      </c>
      <c r="C65" s="590" t="s">
        <v>234</v>
      </c>
      <c r="D65" s="592">
        <v>0</v>
      </c>
      <c r="E65" s="592">
        <v>0</v>
      </c>
      <c r="F65" s="592">
        <v>0</v>
      </c>
      <c r="G65" s="592">
        <v>2.1446078431372551E-3</v>
      </c>
      <c r="H65" s="592">
        <v>0</v>
      </c>
      <c r="I65" s="592">
        <v>0</v>
      </c>
      <c r="J65" s="592">
        <v>6.495314094831586E-4</v>
      </c>
      <c r="K65" s="592">
        <v>1.3883909284170139E-5</v>
      </c>
      <c r="L65" s="592">
        <v>0</v>
      </c>
      <c r="M65" s="592">
        <v>3.5784805515972165E-4</v>
      </c>
      <c r="N65" s="592">
        <v>3.2985949567321112E-3</v>
      </c>
      <c r="O65" s="592">
        <v>1.3871475444820871E-3</v>
      </c>
      <c r="P65" s="592">
        <v>5.0268180744270681E-6</v>
      </c>
      <c r="Q65" s="592">
        <v>9.1634494876655559E-4</v>
      </c>
      <c r="R65" s="592">
        <v>0.1407271154144637</v>
      </c>
      <c r="S65" s="592">
        <v>3.9656692385594487E-2</v>
      </c>
      <c r="T65" s="592">
        <v>2.9606874673734088E-2</v>
      </c>
      <c r="U65" s="592">
        <v>2.0722325349526406E-3</v>
      </c>
      <c r="V65" s="592">
        <v>2.0074861463473814E-2</v>
      </c>
      <c r="W65" s="592">
        <v>3.5768072289156625E-3</v>
      </c>
      <c r="X65" s="592">
        <v>6.6207261879707591E-3</v>
      </c>
      <c r="Y65" s="592">
        <v>1.6013303359714223E-4</v>
      </c>
      <c r="Z65" s="592">
        <v>6.8533874572614083E-3</v>
      </c>
      <c r="AA65" s="592">
        <v>0</v>
      </c>
      <c r="AB65" s="592">
        <v>1.1088072560346834E-2</v>
      </c>
      <c r="AC65" s="592">
        <v>0</v>
      </c>
      <c r="AD65" s="592">
        <v>5.9838460093132579E-6</v>
      </c>
      <c r="AE65" s="592">
        <v>0</v>
      </c>
      <c r="AF65" s="592">
        <v>0</v>
      </c>
      <c r="AG65" s="592">
        <v>4.2609762748841015E-5</v>
      </c>
      <c r="AH65" s="592">
        <v>3.2601750061943325E-6</v>
      </c>
      <c r="AI65" s="592">
        <v>2.3770187007827686E-4</v>
      </c>
      <c r="AJ65" s="592">
        <v>0</v>
      </c>
      <c r="AK65" s="592">
        <v>0</v>
      </c>
      <c r="AL65" s="592">
        <v>0</v>
      </c>
      <c r="AM65" s="592">
        <v>1.2956055706902258E-2</v>
      </c>
      <c r="AN65" s="592">
        <v>1.3154848350908211E-5</v>
      </c>
      <c r="AO65" s="592">
        <v>0</v>
      </c>
      <c r="AP65" s="593">
        <v>0</v>
      </c>
    </row>
    <row r="66" spans="2:42" s="174" customFormat="1" ht="13.5" customHeight="1">
      <c r="B66" s="589">
        <v>16</v>
      </c>
      <c r="C66" s="590" t="s">
        <v>235</v>
      </c>
      <c r="D66" s="592">
        <v>0</v>
      </c>
      <c r="E66" s="592">
        <v>1.31250820317627E-4</v>
      </c>
      <c r="F66" s="592">
        <v>0</v>
      </c>
      <c r="G66" s="592">
        <v>2.5122549019607845E-3</v>
      </c>
      <c r="H66" s="592">
        <v>0</v>
      </c>
      <c r="I66" s="592">
        <v>0</v>
      </c>
      <c r="J66" s="592">
        <v>2.7218459064056171E-4</v>
      </c>
      <c r="K66" s="592">
        <v>0</v>
      </c>
      <c r="L66" s="592">
        <v>1.1972157550400789E-5</v>
      </c>
      <c r="M66" s="592">
        <v>2.3787310452358284E-3</v>
      </c>
      <c r="N66" s="592">
        <v>1.3817809621289663E-3</v>
      </c>
      <c r="O66" s="592">
        <v>1.3738095873236055E-3</v>
      </c>
      <c r="P66" s="592">
        <v>1.2064363378624964E-4</v>
      </c>
      <c r="Q66" s="592">
        <v>3.6212944710705807E-4</v>
      </c>
      <c r="R66" s="592">
        <v>5.3927671533256496E-3</v>
      </c>
      <c r="S66" s="592">
        <v>0.17165380720275694</v>
      </c>
      <c r="T66" s="592">
        <v>2.5458780066658637E-3</v>
      </c>
      <c r="U66" s="592">
        <v>3.9495669905782564E-3</v>
      </c>
      <c r="V66" s="592">
        <v>1.5147135960264192E-3</v>
      </c>
      <c r="W66" s="592">
        <v>4.5402197023387667E-4</v>
      </c>
      <c r="X66" s="592">
        <v>8.0766280099146403E-4</v>
      </c>
      <c r="Y66" s="592">
        <v>6.7748591137252486E-5</v>
      </c>
      <c r="Z66" s="592">
        <v>6.4654598653409514E-5</v>
      </c>
      <c r="AA66" s="592">
        <v>3.1622353209036404E-6</v>
      </c>
      <c r="AB66" s="592">
        <v>2.7720181400867088E-4</v>
      </c>
      <c r="AC66" s="592">
        <v>0</v>
      </c>
      <c r="AD66" s="592">
        <v>2.393538403725303E-6</v>
      </c>
      <c r="AE66" s="592">
        <v>0</v>
      </c>
      <c r="AF66" s="592">
        <v>0</v>
      </c>
      <c r="AG66" s="592">
        <v>4.2609762748841015E-5</v>
      </c>
      <c r="AH66" s="592">
        <v>3.2601750061943325E-6</v>
      </c>
      <c r="AI66" s="592">
        <v>1.1767419310805786E-5</v>
      </c>
      <c r="AJ66" s="592">
        <v>0</v>
      </c>
      <c r="AK66" s="592">
        <v>0</v>
      </c>
      <c r="AL66" s="592">
        <v>0</v>
      </c>
      <c r="AM66" s="592">
        <v>1.9201759299335489E-2</v>
      </c>
      <c r="AN66" s="592">
        <v>9.2083938456357467E-6</v>
      </c>
      <c r="AO66" s="592">
        <v>0</v>
      </c>
      <c r="AP66" s="593">
        <v>0</v>
      </c>
    </row>
    <row r="67" spans="2:42" s="174" customFormat="1" ht="13.5" customHeight="1">
      <c r="B67" s="589">
        <v>17</v>
      </c>
      <c r="C67" s="590" t="s">
        <v>236</v>
      </c>
      <c r="D67" s="592">
        <v>4.8227634434530988E-4</v>
      </c>
      <c r="E67" s="592">
        <v>0</v>
      </c>
      <c r="F67" s="592">
        <v>1.9487099540104452E-5</v>
      </c>
      <c r="G67" s="592">
        <v>0</v>
      </c>
      <c r="H67" s="592">
        <v>0</v>
      </c>
      <c r="I67" s="592">
        <v>0</v>
      </c>
      <c r="J67" s="592">
        <v>0</v>
      </c>
      <c r="K67" s="592">
        <v>0</v>
      </c>
      <c r="L67" s="592">
        <v>0</v>
      </c>
      <c r="M67" s="592">
        <v>0</v>
      </c>
      <c r="N67" s="592">
        <v>0</v>
      </c>
      <c r="O67" s="592">
        <v>0</v>
      </c>
      <c r="P67" s="592">
        <v>0</v>
      </c>
      <c r="Q67" s="592">
        <v>1.5744758569872089E-5</v>
      </c>
      <c r="R67" s="592">
        <v>1.2086667349156079E-3</v>
      </c>
      <c r="S67" s="592">
        <v>6.2512294813228128E-3</v>
      </c>
      <c r="T67" s="592">
        <v>0.14150905513391962</v>
      </c>
      <c r="U67" s="592">
        <v>4.2136062908490593E-4</v>
      </c>
      <c r="V67" s="592">
        <v>7.7430589007710944E-4</v>
      </c>
      <c r="W67" s="592">
        <v>2.6576895818568389E-4</v>
      </c>
      <c r="X67" s="592">
        <v>3.9855945009761542E-4</v>
      </c>
      <c r="Y67" s="592">
        <v>3.0794814153296585E-4</v>
      </c>
      <c r="Z67" s="592">
        <v>1.9016058427473388E-4</v>
      </c>
      <c r="AA67" s="592">
        <v>0</v>
      </c>
      <c r="AB67" s="592">
        <v>8.8704580482774678E-5</v>
      </c>
      <c r="AC67" s="592">
        <v>2.5039437113453691E-5</v>
      </c>
      <c r="AD67" s="592">
        <v>2.896181468507617E-4</v>
      </c>
      <c r="AE67" s="592">
        <v>6.5664768225256421E-6</v>
      </c>
      <c r="AF67" s="592">
        <v>0</v>
      </c>
      <c r="AG67" s="592">
        <v>1.5339514589582764E-5</v>
      </c>
      <c r="AH67" s="592">
        <v>3.2601750061943323E-5</v>
      </c>
      <c r="AI67" s="592">
        <v>2.3158281203665785E-3</v>
      </c>
      <c r="AJ67" s="592">
        <v>0</v>
      </c>
      <c r="AK67" s="592">
        <v>9.8929340755433276E-3</v>
      </c>
      <c r="AL67" s="592">
        <v>0</v>
      </c>
      <c r="AM67" s="592">
        <v>6.5225831911805889E-3</v>
      </c>
      <c r="AN67" s="592">
        <v>3.8543705668161055E-4</v>
      </c>
      <c r="AO67" s="592">
        <v>2.4699429733754677E-2</v>
      </c>
      <c r="AP67" s="593">
        <v>0</v>
      </c>
    </row>
    <row r="68" spans="2:42" s="174" customFormat="1" ht="13.5" customHeight="1">
      <c r="B68" s="589">
        <v>18</v>
      </c>
      <c r="C68" s="590" t="s">
        <v>237</v>
      </c>
      <c r="D68" s="592">
        <v>0</v>
      </c>
      <c r="E68" s="592">
        <v>0</v>
      </c>
      <c r="F68" s="592">
        <v>0</v>
      </c>
      <c r="G68" s="592">
        <v>0</v>
      </c>
      <c r="H68" s="592">
        <v>1.7146217801546247E-6</v>
      </c>
      <c r="I68" s="592">
        <v>0</v>
      </c>
      <c r="J68" s="592">
        <v>1.2372026847298259E-5</v>
      </c>
      <c r="K68" s="592">
        <v>4.0835027306382761E-6</v>
      </c>
      <c r="L68" s="592">
        <v>7.9814383669338585E-7</v>
      </c>
      <c r="M68" s="592">
        <v>0</v>
      </c>
      <c r="N68" s="592">
        <v>0</v>
      </c>
      <c r="O68" s="592">
        <v>0</v>
      </c>
      <c r="P68" s="592">
        <v>5.9819135085682111E-4</v>
      </c>
      <c r="Q68" s="592">
        <v>8.911533350547603E-4</v>
      </c>
      <c r="R68" s="592">
        <v>2.7112442332396561E-3</v>
      </c>
      <c r="S68" s="592">
        <v>1.1158226049703832E-2</v>
      </c>
      <c r="T68" s="592">
        <v>0.22370397140906717</v>
      </c>
      <c r="U68" s="592">
        <v>0.33549875620955805</v>
      </c>
      <c r="V68" s="592">
        <v>7.0197786983810948E-2</v>
      </c>
      <c r="W68" s="592">
        <v>0.36743665839829909</v>
      </c>
      <c r="X68" s="592">
        <v>1.1686437886513043E-2</v>
      </c>
      <c r="Y68" s="592">
        <v>3.4490191851692174E-3</v>
      </c>
      <c r="Z68" s="592">
        <v>2.7509897858411499E-4</v>
      </c>
      <c r="AA68" s="592">
        <v>4.7433529813554605E-6</v>
      </c>
      <c r="AB68" s="592">
        <v>3.3264217681040503E-5</v>
      </c>
      <c r="AC68" s="592">
        <v>0</v>
      </c>
      <c r="AD68" s="592">
        <v>2.5132153239115684E-5</v>
      </c>
      <c r="AE68" s="592">
        <v>3.0643558505119666E-5</v>
      </c>
      <c r="AF68" s="592">
        <v>0</v>
      </c>
      <c r="AG68" s="592">
        <v>1.7043905099536406E-6</v>
      </c>
      <c r="AH68" s="592">
        <v>6.4225447622028346E-4</v>
      </c>
      <c r="AI68" s="592">
        <v>1.5956620585452646E-3</v>
      </c>
      <c r="AJ68" s="592">
        <v>1.1975272680195489E-3</v>
      </c>
      <c r="AK68" s="592">
        <v>3.1991810096615266E-6</v>
      </c>
      <c r="AL68" s="592">
        <v>0</v>
      </c>
      <c r="AM68" s="592">
        <v>1.9465908801588716E-2</v>
      </c>
      <c r="AN68" s="592">
        <v>1.5785818021089853E-5</v>
      </c>
      <c r="AO68" s="592">
        <v>3.5923141186299079E-2</v>
      </c>
      <c r="AP68" s="593">
        <v>0</v>
      </c>
    </row>
    <row r="69" spans="2:42" s="174" customFormat="1" ht="13.5" customHeight="1">
      <c r="B69" s="589">
        <v>19</v>
      </c>
      <c r="C69" s="590" t="s">
        <v>287</v>
      </c>
      <c r="D69" s="592">
        <v>4.8227634434530984E-5</v>
      </c>
      <c r="E69" s="592">
        <v>0</v>
      </c>
      <c r="F69" s="592">
        <v>1.8512744563099228E-3</v>
      </c>
      <c r="G69" s="592">
        <v>4.9019607843137254E-4</v>
      </c>
      <c r="H69" s="592">
        <v>0</v>
      </c>
      <c r="I69" s="592">
        <v>0</v>
      </c>
      <c r="J69" s="592">
        <v>2.7837060406421082E-4</v>
      </c>
      <c r="K69" s="592">
        <v>4.0835027306382761E-6</v>
      </c>
      <c r="L69" s="592">
        <v>0</v>
      </c>
      <c r="M69" s="592">
        <v>1.4377823644810244E-5</v>
      </c>
      <c r="N69" s="592">
        <v>4.1872150367544433E-5</v>
      </c>
      <c r="O69" s="592">
        <v>0</v>
      </c>
      <c r="P69" s="592">
        <v>9.5509543414114295E-5</v>
      </c>
      <c r="Q69" s="592">
        <v>1.1588142307425858E-3</v>
      </c>
      <c r="R69" s="592">
        <v>9.2433283907890351E-3</v>
      </c>
      <c r="S69" s="592">
        <v>3.1547580016465945E-2</v>
      </c>
      <c r="T69" s="592">
        <v>3.0144962454322771E-2</v>
      </c>
      <c r="U69" s="592">
        <v>2.0192743678964283E-2</v>
      </c>
      <c r="V69" s="592">
        <v>0.23915525725153522</v>
      </c>
      <c r="W69" s="592">
        <v>3.2490255138199857E-2</v>
      </c>
      <c r="X69" s="592">
        <v>2.8999522993927978E-2</v>
      </c>
      <c r="Y69" s="592">
        <v>9.7311612724417212E-4</v>
      </c>
      <c r="Z69" s="592">
        <v>7.9309641014849008E-3</v>
      </c>
      <c r="AA69" s="592">
        <v>3.1622353209036404E-6</v>
      </c>
      <c r="AB69" s="592">
        <v>2.4393759632763037E-4</v>
      </c>
      <c r="AC69" s="592">
        <v>0</v>
      </c>
      <c r="AD69" s="592">
        <v>1.3044784300302902E-4</v>
      </c>
      <c r="AE69" s="592">
        <v>2.1888256075085475E-6</v>
      </c>
      <c r="AF69" s="592">
        <v>6.4667297532080365E-6</v>
      </c>
      <c r="AG69" s="592">
        <v>1.0396782110717207E-4</v>
      </c>
      <c r="AH69" s="592">
        <v>8.802472516724698E-5</v>
      </c>
      <c r="AI69" s="592">
        <v>1.36266715619131E-3</v>
      </c>
      <c r="AJ69" s="592">
        <v>5.8689624666904017E-4</v>
      </c>
      <c r="AK69" s="592">
        <v>6.7182801202892058E-5</v>
      </c>
      <c r="AL69" s="592">
        <v>0</v>
      </c>
      <c r="AM69" s="592">
        <v>1.0303421849937622E-2</v>
      </c>
      <c r="AN69" s="592">
        <v>1.8416787691271494E-4</v>
      </c>
      <c r="AO69" s="592">
        <v>0</v>
      </c>
      <c r="AP69" s="593">
        <v>9.9181750557897352E-4</v>
      </c>
    </row>
    <row r="70" spans="2:42" s="174" customFormat="1" ht="13.5" customHeight="1">
      <c r="B70" s="589">
        <v>20</v>
      </c>
      <c r="C70" s="590" t="s">
        <v>350</v>
      </c>
      <c r="D70" s="592">
        <v>8.0379390724218317E-6</v>
      </c>
      <c r="E70" s="592">
        <v>1.31250820317627E-4</v>
      </c>
      <c r="F70" s="592">
        <v>3.8974199080208905E-5</v>
      </c>
      <c r="G70" s="592">
        <v>0</v>
      </c>
      <c r="H70" s="592">
        <v>2.4004704922164744E-5</v>
      </c>
      <c r="I70" s="592">
        <v>0</v>
      </c>
      <c r="J70" s="592">
        <v>0</v>
      </c>
      <c r="K70" s="592">
        <v>1.2250508191914827E-5</v>
      </c>
      <c r="L70" s="592">
        <v>2.3944315100801578E-6</v>
      </c>
      <c r="M70" s="592">
        <v>2.076796748694813E-5</v>
      </c>
      <c r="N70" s="592">
        <v>2.3262305759746906E-5</v>
      </c>
      <c r="O70" s="592">
        <v>0</v>
      </c>
      <c r="P70" s="592">
        <v>7.5402271116406026E-6</v>
      </c>
      <c r="Q70" s="592">
        <v>5.3532179137565108E-5</v>
      </c>
      <c r="R70" s="592">
        <v>2.4107287335748466E-4</v>
      </c>
      <c r="S70" s="592">
        <v>3.2421877846021581E-4</v>
      </c>
      <c r="T70" s="592">
        <v>8.031160904308718E-6</v>
      </c>
      <c r="U70" s="592">
        <v>6.2126894181365434E-5</v>
      </c>
      <c r="V70" s="592">
        <v>5.1739333668746943E-5</v>
      </c>
      <c r="W70" s="592">
        <v>3.4605333097094258E-2</v>
      </c>
      <c r="X70" s="592">
        <v>8.7244452748352092E-3</v>
      </c>
      <c r="Y70" s="592">
        <v>3.6953776983955904E-5</v>
      </c>
      <c r="Z70" s="592">
        <v>1.8458254046934167E-3</v>
      </c>
      <c r="AA70" s="592">
        <v>1.4230058944066382E-5</v>
      </c>
      <c r="AB70" s="592">
        <v>1.1088072560346835E-5</v>
      </c>
      <c r="AC70" s="592">
        <v>1.6692958075635793E-5</v>
      </c>
      <c r="AD70" s="592">
        <v>1.8190891868312303E-4</v>
      </c>
      <c r="AE70" s="592">
        <v>1.0287480355290173E-4</v>
      </c>
      <c r="AF70" s="592">
        <v>3.2333648766040182E-5</v>
      </c>
      <c r="AG70" s="592">
        <v>1.0226343059721844E-4</v>
      </c>
      <c r="AH70" s="592">
        <v>1.8256980034688262E-4</v>
      </c>
      <c r="AI70" s="592">
        <v>1.2167511567373183E-3</v>
      </c>
      <c r="AJ70" s="592">
        <v>8.6308271568976495E-5</v>
      </c>
      <c r="AK70" s="592">
        <v>2.8792629086953741E-5</v>
      </c>
      <c r="AL70" s="592">
        <v>6.0898372795478907E-5</v>
      </c>
      <c r="AM70" s="592">
        <v>1.4623698347633475E-3</v>
      </c>
      <c r="AN70" s="592">
        <v>1.8285239207762414E-4</v>
      </c>
      <c r="AO70" s="592">
        <v>0</v>
      </c>
      <c r="AP70" s="593">
        <v>0</v>
      </c>
    </row>
    <row r="71" spans="2:42" s="174" customFormat="1" ht="13.5" customHeight="1">
      <c r="B71" s="589">
        <v>21</v>
      </c>
      <c r="C71" s="590" t="s">
        <v>288</v>
      </c>
      <c r="D71" s="592">
        <v>0</v>
      </c>
      <c r="E71" s="592">
        <v>0</v>
      </c>
      <c r="F71" s="592">
        <v>4.2598799594668328E-2</v>
      </c>
      <c r="G71" s="592">
        <v>1.2254901960784314E-4</v>
      </c>
      <c r="H71" s="592">
        <v>0</v>
      </c>
      <c r="I71" s="592">
        <v>0</v>
      </c>
      <c r="J71" s="592">
        <v>0</v>
      </c>
      <c r="K71" s="592">
        <v>0</v>
      </c>
      <c r="L71" s="592">
        <v>0</v>
      </c>
      <c r="M71" s="592">
        <v>0</v>
      </c>
      <c r="N71" s="592">
        <v>0</v>
      </c>
      <c r="O71" s="592">
        <v>0</v>
      </c>
      <c r="P71" s="592">
        <v>0</v>
      </c>
      <c r="Q71" s="592">
        <v>0</v>
      </c>
      <c r="R71" s="592">
        <v>0</v>
      </c>
      <c r="S71" s="592">
        <v>5.8286521970375875E-5</v>
      </c>
      <c r="T71" s="592">
        <v>0</v>
      </c>
      <c r="U71" s="592">
        <v>0</v>
      </c>
      <c r="V71" s="592">
        <v>0</v>
      </c>
      <c r="W71" s="592">
        <v>0</v>
      </c>
      <c r="X71" s="592">
        <v>0.51540906750163118</v>
      </c>
      <c r="Y71" s="592">
        <v>0</v>
      </c>
      <c r="Z71" s="592">
        <v>0</v>
      </c>
      <c r="AA71" s="592">
        <v>0</v>
      </c>
      <c r="AB71" s="592">
        <v>0</v>
      </c>
      <c r="AC71" s="592">
        <v>0</v>
      </c>
      <c r="AD71" s="592">
        <v>4.787076807450606E-6</v>
      </c>
      <c r="AE71" s="592">
        <v>0</v>
      </c>
      <c r="AF71" s="592">
        <v>0</v>
      </c>
      <c r="AG71" s="592">
        <v>1.1300109080992637E-2</v>
      </c>
      <c r="AH71" s="592">
        <v>0</v>
      </c>
      <c r="AI71" s="592">
        <v>3.9232575982226488E-3</v>
      </c>
      <c r="AJ71" s="592">
        <v>8.4150564779752085E-5</v>
      </c>
      <c r="AK71" s="592">
        <v>0</v>
      </c>
      <c r="AL71" s="592">
        <v>0</v>
      </c>
      <c r="AM71" s="592">
        <v>3.4563803243628587E-2</v>
      </c>
      <c r="AN71" s="592">
        <v>4.7357454063269556E-5</v>
      </c>
      <c r="AO71" s="592">
        <v>0</v>
      </c>
      <c r="AP71" s="593">
        <v>0</v>
      </c>
    </row>
    <row r="72" spans="2:42" s="174" customFormat="1" ht="13.5" customHeight="1">
      <c r="B72" s="589">
        <v>22</v>
      </c>
      <c r="C72" s="590" t="s">
        <v>47</v>
      </c>
      <c r="D72" s="592">
        <v>8.3674945743911263E-3</v>
      </c>
      <c r="E72" s="592">
        <v>5.2500328127050792E-2</v>
      </c>
      <c r="F72" s="592">
        <v>4.053316704341726E-3</v>
      </c>
      <c r="G72" s="592">
        <v>5.6372549019607842E-3</v>
      </c>
      <c r="H72" s="592">
        <v>1.0759251670470269E-2</v>
      </c>
      <c r="I72" s="592">
        <v>1.4861619621274753E-2</v>
      </c>
      <c r="J72" s="592">
        <v>1.5242337075871455E-2</v>
      </c>
      <c r="K72" s="592">
        <v>4.4322338638347848E-3</v>
      </c>
      <c r="L72" s="592">
        <v>6.3851506935470864E-5</v>
      </c>
      <c r="M72" s="592">
        <v>3.2797413269772704E-3</v>
      </c>
      <c r="N72" s="592">
        <v>1.8949474271889831E-2</v>
      </c>
      <c r="O72" s="592">
        <v>1.6952543548430121E-2</v>
      </c>
      <c r="P72" s="592">
        <v>5.9160621917932171E-2</v>
      </c>
      <c r="Q72" s="592">
        <v>2.3113305580572227E-3</v>
      </c>
      <c r="R72" s="592">
        <v>1.7634645804506411E-3</v>
      </c>
      <c r="S72" s="592">
        <v>4.0436274616948266E-3</v>
      </c>
      <c r="T72" s="592">
        <v>6.5172870738465245E-3</v>
      </c>
      <c r="U72" s="592">
        <v>8.2393288291335055E-3</v>
      </c>
      <c r="V72" s="592">
        <v>2.8438792368269874E-3</v>
      </c>
      <c r="W72" s="592">
        <v>6.8989192062367116E-3</v>
      </c>
      <c r="X72" s="592">
        <v>2.0100892477938996E-3</v>
      </c>
      <c r="Y72" s="592">
        <v>3.6430265143349863E-2</v>
      </c>
      <c r="Z72" s="592">
        <v>3.6485477436178941E-3</v>
      </c>
      <c r="AA72" s="592">
        <v>1.2696374813428116E-2</v>
      </c>
      <c r="AB72" s="592">
        <v>3.3929502034661316E-3</v>
      </c>
      <c r="AC72" s="592">
        <v>3.2133944295598903E-3</v>
      </c>
      <c r="AD72" s="592">
        <v>5.4584643296955535E-3</v>
      </c>
      <c r="AE72" s="592">
        <v>1.4137624598897707E-2</v>
      </c>
      <c r="AF72" s="592">
        <v>3.1255860473838847E-5</v>
      </c>
      <c r="AG72" s="592">
        <v>2.7116853013362421E-3</v>
      </c>
      <c r="AH72" s="592">
        <v>1.7252846132780407E-2</v>
      </c>
      <c r="AI72" s="592">
        <v>6.5685734592917898E-3</v>
      </c>
      <c r="AJ72" s="592">
        <v>1.5753417268127436E-2</v>
      </c>
      <c r="AK72" s="592">
        <v>4.1482713758611133E-3</v>
      </c>
      <c r="AL72" s="592">
        <v>3.5357595245055051E-2</v>
      </c>
      <c r="AM72" s="592">
        <v>5.8765307941034189E-3</v>
      </c>
      <c r="AN72" s="592">
        <v>4.8541390414851299E-3</v>
      </c>
      <c r="AO72" s="592">
        <v>0.14677999346191567</v>
      </c>
      <c r="AP72" s="593">
        <v>1.4088316840610419E-3</v>
      </c>
    </row>
    <row r="73" spans="2:42" s="174" customFormat="1" ht="13.5" customHeight="1">
      <c r="B73" s="589">
        <v>23</v>
      </c>
      <c r="C73" s="590" t="s">
        <v>289</v>
      </c>
      <c r="D73" s="592">
        <v>1.9853709508881922E-3</v>
      </c>
      <c r="E73" s="592">
        <v>1.1812573828586428E-3</v>
      </c>
      <c r="F73" s="592">
        <v>1.0912775742458493E-3</v>
      </c>
      <c r="G73" s="592">
        <v>6.8627450980392156E-3</v>
      </c>
      <c r="H73" s="592">
        <v>5.1267191226623274E-4</v>
      </c>
      <c r="I73" s="592">
        <v>2.795165544663596E-3</v>
      </c>
      <c r="J73" s="592">
        <v>3.7054220407658285E-3</v>
      </c>
      <c r="K73" s="592">
        <v>4.4060994463587001E-3</v>
      </c>
      <c r="L73" s="592">
        <v>2.1390254823382742E-4</v>
      </c>
      <c r="M73" s="592">
        <v>2.9937823900415997E-3</v>
      </c>
      <c r="N73" s="592">
        <v>6.2575602493719178E-3</v>
      </c>
      <c r="O73" s="592">
        <v>4.4282017766158937E-3</v>
      </c>
      <c r="P73" s="592">
        <v>2.4807347197297581E-3</v>
      </c>
      <c r="Q73" s="592">
        <v>4.8966199152302202E-3</v>
      </c>
      <c r="R73" s="592">
        <v>2.4371476786003241E-3</v>
      </c>
      <c r="S73" s="592">
        <v>1.6101651694316336E-3</v>
      </c>
      <c r="T73" s="592">
        <v>6.8264867686624101E-4</v>
      </c>
      <c r="U73" s="592">
        <v>2.2766500577429401E-3</v>
      </c>
      <c r="V73" s="592">
        <v>2.3122129805067601E-3</v>
      </c>
      <c r="W73" s="592">
        <v>2.0929305457122608E-3</v>
      </c>
      <c r="X73" s="592">
        <v>4.2723886026336979E-4</v>
      </c>
      <c r="Y73" s="592">
        <v>1.3057001200997751E-3</v>
      </c>
      <c r="Z73" s="592">
        <v>7.5050043927094967E-4</v>
      </c>
      <c r="AA73" s="592">
        <v>1.1931113865769435E-2</v>
      </c>
      <c r="AB73" s="592">
        <v>2.4205262399237142E-2</v>
      </c>
      <c r="AC73" s="592">
        <v>2.8127634357446312E-3</v>
      </c>
      <c r="AD73" s="592">
        <v>2.5826279376196023E-3</v>
      </c>
      <c r="AE73" s="592">
        <v>2.3901975633993339E-3</v>
      </c>
      <c r="AF73" s="592">
        <v>8.8939089872454528E-3</v>
      </c>
      <c r="AG73" s="592">
        <v>3.011658031088083E-3</v>
      </c>
      <c r="AH73" s="592">
        <v>6.2367147868497581E-3</v>
      </c>
      <c r="AI73" s="592">
        <v>6.2461461701757114E-3</v>
      </c>
      <c r="AJ73" s="592">
        <v>4.4017218500178009E-3</v>
      </c>
      <c r="AK73" s="592">
        <v>2.272484910529571E-3</v>
      </c>
      <c r="AL73" s="592">
        <v>1.5711780181233558E-3</v>
      </c>
      <c r="AM73" s="592">
        <v>1.1409348982865291E-3</v>
      </c>
      <c r="AN73" s="592">
        <v>1.7680116183620635E-3</v>
      </c>
      <c r="AO73" s="592">
        <v>0</v>
      </c>
      <c r="AP73" s="593">
        <v>1.0143588125239501E-4</v>
      </c>
    </row>
    <row r="74" spans="2:42" s="174" customFormat="1" ht="13.5" customHeight="1">
      <c r="B74" s="589">
        <v>24</v>
      </c>
      <c r="C74" s="590" t="s">
        <v>230</v>
      </c>
      <c r="D74" s="592">
        <v>9.3641990193714334E-3</v>
      </c>
      <c r="E74" s="592">
        <v>2.2312639453996586E-3</v>
      </c>
      <c r="F74" s="592">
        <v>4.5599812923844416E-3</v>
      </c>
      <c r="G74" s="592">
        <v>3.125E-2</v>
      </c>
      <c r="H74" s="592">
        <v>1.4125054224913797E-2</v>
      </c>
      <c r="I74" s="592">
        <v>2.8719341758198496E-2</v>
      </c>
      <c r="J74" s="592">
        <v>4.1279267576010643E-2</v>
      </c>
      <c r="K74" s="592">
        <v>3.5929923826340061E-2</v>
      </c>
      <c r="L74" s="592">
        <v>7.4602504415730774E-3</v>
      </c>
      <c r="M74" s="592">
        <v>3.6275249055856246E-2</v>
      </c>
      <c r="N74" s="592">
        <v>6.1547408579138367E-2</v>
      </c>
      <c r="O74" s="592">
        <v>8.5749726571878251E-2</v>
      </c>
      <c r="P74" s="592">
        <v>2.7285568507990129E-2</v>
      </c>
      <c r="Q74" s="592">
        <v>2.4854675878400082E-2</v>
      </c>
      <c r="R74" s="592">
        <v>2.8506041682490515E-2</v>
      </c>
      <c r="S74" s="592">
        <v>1.2823034833482693E-2</v>
      </c>
      <c r="T74" s="592">
        <v>9.135445528651167E-3</v>
      </c>
      <c r="U74" s="592">
        <v>3.620444758419071E-2</v>
      </c>
      <c r="V74" s="592">
        <v>1.059764282732265E-2</v>
      </c>
      <c r="W74" s="592">
        <v>9.058291991495394E-3</v>
      </c>
      <c r="X74" s="592">
        <v>1.0868652940757196E-2</v>
      </c>
      <c r="Y74" s="592">
        <v>9.1830135805130424E-3</v>
      </c>
      <c r="Z74" s="592">
        <v>3.3303456992648394E-3</v>
      </c>
      <c r="AA74" s="592">
        <v>9.5333489336942495E-2</v>
      </c>
      <c r="AB74" s="592">
        <v>3.9861620854446875E-2</v>
      </c>
      <c r="AC74" s="592">
        <v>9.2103396182320482E-2</v>
      </c>
      <c r="AD74" s="592">
        <v>2.6843533197779275E-2</v>
      </c>
      <c r="AE74" s="592">
        <v>4.9095358376416718E-3</v>
      </c>
      <c r="AF74" s="592">
        <v>1.5886599427047743E-3</v>
      </c>
      <c r="AG74" s="592">
        <v>1.0103626943005182E-2</v>
      </c>
      <c r="AH74" s="592">
        <v>7.8178996648540101E-3</v>
      </c>
      <c r="AI74" s="592">
        <v>8.9267642891772692E-3</v>
      </c>
      <c r="AJ74" s="592">
        <v>2.3007627493499907E-2</v>
      </c>
      <c r="AK74" s="592">
        <v>1.2390428050419093E-2</v>
      </c>
      <c r="AL74" s="592">
        <v>3.5321056221377764E-3</v>
      </c>
      <c r="AM74" s="592">
        <v>4.1579677673956768E-3</v>
      </c>
      <c r="AN74" s="592">
        <v>3.4314421923344066E-2</v>
      </c>
      <c r="AO74" s="592">
        <v>0</v>
      </c>
      <c r="AP74" s="593">
        <v>3.8883754480084757E-3</v>
      </c>
    </row>
    <row r="75" spans="2:42" s="174" customFormat="1" ht="13.5" customHeight="1">
      <c r="B75" s="589">
        <v>25</v>
      </c>
      <c r="C75" s="590" t="s">
        <v>231</v>
      </c>
      <c r="D75" s="592">
        <v>7.3145245559038665E-4</v>
      </c>
      <c r="E75" s="592">
        <v>1.31250820317627E-4</v>
      </c>
      <c r="F75" s="592">
        <v>2.3384519448125342E-4</v>
      </c>
      <c r="G75" s="592">
        <v>4.5343137254901964E-3</v>
      </c>
      <c r="H75" s="592">
        <v>1.7643458117791086E-3</v>
      </c>
      <c r="I75" s="592">
        <v>1.0432660131490885E-3</v>
      </c>
      <c r="J75" s="592">
        <v>1.676409637808914E-3</v>
      </c>
      <c r="K75" s="592">
        <v>2.5203378853499441E-3</v>
      </c>
      <c r="L75" s="592">
        <v>3.4240370594146253E-4</v>
      </c>
      <c r="M75" s="592">
        <v>9.5692404036014855E-4</v>
      </c>
      <c r="N75" s="592">
        <v>1.4469154182562575E-3</v>
      </c>
      <c r="O75" s="592">
        <v>6.2688398644863551E-4</v>
      </c>
      <c r="P75" s="592">
        <v>4.4487339958679554E-4</v>
      </c>
      <c r="Q75" s="592">
        <v>8.092805904914254E-4</v>
      </c>
      <c r="R75" s="592">
        <v>8.4540624081528865E-4</v>
      </c>
      <c r="S75" s="592">
        <v>6.7758081790561954E-4</v>
      </c>
      <c r="T75" s="592">
        <v>3.8951130385897281E-4</v>
      </c>
      <c r="U75" s="592">
        <v>3.14943271632309E-3</v>
      </c>
      <c r="V75" s="592">
        <v>5.5485975072345865E-4</v>
      </c>
      <c r="W75" s="592">
        <v>5.4261162296243795E-4</v>
      </c>
      <c r="X75" s="592">
        <v>3.344525332565175E-4</v>
      </c>
      <c r="Y75" s="592">
        <v>6.4053213438856893E-4</v>
      </c>
      <c r="Z75" s="592">
        <v>8.5318715477930595E-4</v>
      </c>
      <c r="AA75" s="592">
        <v>4.996331807027752E-4</v>
      </c>
      <c r="AB75" s="592">
        <v>6.1106367880071406E-2</v>
      </c>
      <c r="AC75" s="592">
        <v>7.8289973374731873E-3</v>
      </c>
      <c r="AD75" s="592">
        <v>2.9440522365821228E-3</v>
      </c>
      <c r="AE75" s="592">
        <v>1.1469446183344789E-3</v>
      </c>
      <c r="AF75" s="592">
        <v>1.5196814920038885E-4</v>
      </c>
      <c r="AG75" s="592">
        <v>1.2919280065448596E-3</v>
      </c>
      <c r="AH75" s="592">
        <v>3.2601750061943325E-3</v>
      </c>
      <c r="AI75" s="592">
        <v>3.066589472395988E-3</v>
      </c>
      <c r="AJ75" s="592">
        <v>9.5154869404796578E-3</v>
      </c>
      <c r="AK75" s="592">
        <v>4.7081280525518802E-3</v>
      </c>
      <c r="AL75" s="592">
        <v>1.7660528110688882E-3</v>
      </c>
      <c r="AM75" s="592">
        <v>8.1472617562441127E-4</v>
      </c>
      <c r="AN75" s="592">
        <v>8.1033865841594575E-3</v>
      </c>
      <c r="AO75" s="592">
        <v>0</v>
      </c>
      <c r="AP75" s="593">
        <v>1.4877262583684603E-3</v>
      </c>
    </row>
    <row r="76" spans="2:42" s="174" customFormat="1" ht="13.5" customHeight="1">
      <c r="B76" s="589">
        <v>26</v>
      </c>
      <c r="C76" s="590" t="s">
        <v>232</v>
      </c>
      <c r="D76" s="592">
        <v>3.3759344104171689E-4</v>
      </c>
      <c r="E76" s="592">
        <v>1.31250820317627E-4</v>
      </c>
      <c r="F76" s="592">
        <v>1.9487099540104452E-5</v>
      </c>
      <c r="G76" s="592">
        <v>2.2671568627450982E-3</v>
      </c>
      <c r="H76" s="592">
        <v>9.7219054934767212E-4</v>
      </c>
      <c r="I76" s="592">
        <v>9.8421321995197038E-5</v>
      </c>
      <c r="J76" s="592">
        <v>3.1548668460610561E-4</v>
      </c>
      <c r="K76" s="592">
        <v>1.6962870343071399E-3</v>
      </c>
      <c r="L76" s="592">
        <v>0</v>
      </c>
      <c r="M76" s="592">
        <v>1.0543737339527512E-4</v>
      </c>
      <c r="N76" s="592">
        <v>2.3960174932539315E-3</v>
      </c>
      <c r="O76" s="592">
        <v>1.3337957158481607E-5</v>
      </c>
      <c r="P76" s="592">
        <v>7.3894225694077901E-4</v>
      </c>
      <c r="Q76" s="592">
        <v>1.0391540656115579E-4</v>
      </c>
      <c r="R76" s="592">
        <v>4.0288891163853599E-4</v>
      </c>
      <c r="S76" s="592">
        <v>2.5500353362039444E-5</v>
      </c>
      <c r="T76" s="592">
        <v>1.2849857446893949E-4</v>
      </c>
      <c r="U76" s="592">
        <v>8.6626935515791005E-4</v>
      </c>
      <c r="V76" s="592">
        <v>2.337190589864086E-4</v>
      </c>
      <c r="W76" s="592">
        <v>3.4328490432317506E-4</v>
      </c>
      <c r="X76" s="592">
        <v>7.7181353828427121E-5</v>
      </c>
      <c r="Y76" s="592">
        <v>1.8476888491977952E-4</v>
      </c>
      <c r="Z76" s="592">
        <v>2.340242923807725E-3</v>
      </c>
      <c r="AA76" s="592">
        <v>5.5370740469022741E-3</v>
      </c>
      <c r="AB76" s="592">
        <v>1.3194806346812733E-3</v>
      </c>
      <c r="AC76" s="592">
        <v>0</v>
      </c>
      <c r="AD76" s="592">
        <v>1.0651245896577599E-3</v>
      </c>
      <c r="AE76" s="592">
        <v>2.7513537886382439E-3</v>
      </c>
      <c r="AF76" s="592">
        <v>5.3889414610066972E-6</v>
      </c>
      <c r="AG76" s="592">
        <v>3.9047586583037907E-3</v>
      </c>
      <c r="AH76" s="592">
        <v>6.285617411942673E-3</v>
      </c>
      <c r="AI76" s="592">
        <v>2.0567095471426353E-2</v>
      </c>
      <c r="AJ76" s="592">
        <v>5.7697079543860786E-3</v>
      </c>
      <c r="AK76" s="592">
        <v>3.6609294687226738E-3</v>
      </c>
      <c r="AL76" s="592">
        <v>2.4359349118191562E-5</v>
      </c>
      <c r="AM76" s="592">
        <v>3.4212134327978207E-4</v>
      </c>
      <c r="AN76" s="592">
        <v>1.6642198648733977E-2</v>
      </c>
      <c r="AO76" s="592">
        <v>0</v>
      </c>
      <c r="AP76" s="593">
        <v>1.1901810066947682E-2</v>
      </c>
    </row>
    <row r="77" spans="2:42" s="174" customFormat="1" ht="13.5" customHeight="1">
      <c r="B77" s="589">
        <v>27</v>
      </c>
      <c r="C77" s="590" t="s">
        <v>127</v>
      </c>
      <c r="D77" s="592">
        <v>5.02210433244916E-2</v>
      </c>
      <c r="E77" s="592">
        <v>9.7125607035043974E-3</v>
      </c>
      <c r="F77" s="592">
        <v>5.1640813781276794E-2</v>
      </c>
      <c r="G77" s="592">
        <v>4.0073529411764709E-2</v>
      </c>
      <c r="H77" s="592">
        <v>8.3212309612684082E-2</v>
      </c>
      <c r="I77" s="592">
        <v>8.4307704421085788E-2</v>
      </c>
      <c r="J77" s="592">
        <v>8.2515233058055734E-2</v>
      </c>
      <c r="K77" s="592">
        <v>3.5942991035078108E-2</v>
      </c>
      <c r="L77" s="592">
        <v>9.3239163002521337E-3</v>
      </c>
      <c r="M77" s="592">
        <v>6.2632994868714501E-2</v>
      </c>
      <c r="N77" s="592">
        <v>3.8071089606401785E-2</v>
      </c>
      <c r="O77" s="592">
        <v>5.7753354496225359E-2</v>
      </c>
      <c r="P77" s="592">
        <v>4.61110021967195E-2</v>
      </c>
      <c r="Q77" s="592">
        <v>5.0424163795872355E-2</v>
      </c>
      <c r="R77" s="592">
        <v>5.1876900925653786E-2</v>
      </c>
      <c r="S77" s="592">
        <v>4.336517234595965E-2</v>
      </c>
      <c r="T77" s="592">
        <v>6.2506525318234751E-2</v>
      </c>
      <c r="U77" s="592">
        <v>5.3095447451419524E-2</v>
      </c>
      <c r="V77" s="592">
        <v>6.7032767055246897E-2</v>
      </c>
      <c r="W77" s="592">
        <v>4.3065644932671863E-2</v>
      </c>
      <c r="X77" s="592">
        <v>3.3468871663435311E-2</v>
      </c>
      <c r="Y77" s="592">
        <v>6.8438394974286332E-2</v>
      </c>
      <c r="Z77" s="592">
        <v>5.4862596300489216E-2</v>
      </c>
      <c r="AA77" s="592">
        <v>1.3662437703964178E-2</v>
      </c>
      <c r="AB77" s="592">
        <v>1.7851796822158403E-2</v>
      </c>
      <c r="AC77" s="592">
        <v>1.4155628448139152E-2</v>
      </c>
      <c r="AD77" s="592">
        <v>9.3671125429789746E-3</v>
      </c>
      <c r="AE77" s="592">
        <v>5.3538674359659066E-3</v>
      </c>
      <c r="AF77" s="592">
        <v>1.0874883868311515E-3</v>
      </c>
      <c r="AG77" s="592">
        <v>8.5799018271066271E-3</v>
      </c>
      <c r="AH77" s="592">
        <v>8.717707966563645E-3</v>
      </c>
      <c r="AI77" s="592">
        <v>8.2442539691505341E-3</v>
      </c>
      <c r="AJ77" s="592">
        <v>1.8109633081960494E-2</v>
      </c>
      <c r="AK77" s="592">
        <v>4.8861091560560496E-2</v>
      </c>
      <c r="AL77" s="592">
        <v>3.1642794504530836E-2</v>
      </c>
      <c r="AM77" s="592">
        <v>2.2955546503042493E-2</v>
      </c>
      <c r="AN77" s="592">
        <v>7.4457757150975565E-2</v>
      </c>
      <c r="AO77" s="592">
        <v>0.22683520395190876</v>
      </c>
      <c r="AP77" s="593">
        <v>9.6927619863399674E-3</v>
      </c>
    </row>
    <row r="78" spans="2:42" s="174" customFormat="1" ht="13.5" customHeight="1">
      <c r="B78" s="589">
        <v>28</v>
      </c>
      <c r="C78" s="590" t="s">
        <v>128</v>
      </c>
      <c r="D78" s="592">
        <v>4.6861184792219273E-3</v>
      </c>
      <c r="E78" s="592">
        <v>4.8562803517521987E-3</v>
      </c>
      <c r="F78" s="592">
        <v>9.5681658741912853E-3</v>
      </c>
      <c r="G78" s="592">
        <v>5.4963235294117646E-2</v>
      </c>
      <c r="H78" s="592">
        <v>6.052614883945825E-3</v>
      </c>
      <c r="I78" s="592">
        <v>1.8640998385890319E-2</v>
      </c>
      <c r="J78" s="592">
        <v>9.8233893167548169E-3</v>
      </c>
      <c r="K78" s="592">
        <v>6.880702101125495E-3</v>
      </c>
      <c r="L78" s="592">
        <v>3.344222675745287E-3</v>
      </c>
      <c r="M78" s="592">
        <v>4.8628994638669314E-3</v>
      </c>
      <c r="N78" s="592">
        <v>1.0737880338699171E-2</v>
      </c>
      <c r="O78" s="592">
        <v>7.6960012804438869E-3</v>
      </c>
      <c r="P78" s="592">
        <v>7.7664339249898205E-3</v>
      </c>
      <c r="Q78" s="592">
        <v>1.327912937783012E-2</v>
      </c>
      <c r="R78" s="592">
        <v>9.2994686489681743E-3</v>
      </c>
      <c r="S78" s="592">
        <v>7.5153184265553397E-3</v>
      </c>
      <c r="T78" s="592">
        <v>6.706019355097779E-3</v>
      </c>
      <c r="U78" s="592">
        <v>7.8765879308487583E-3</v>
      </c>
      <c r="V78" s="592">
        <v>6.2479705692397173E-3</v>
      </c>
      <c r="W78" s="592">
        <v>1.3310595322466336E-2</v>
      </c>
      <c r="X78" s="592">
        <v>3.7409760025035438E-3</v>
      </c>
      <c r="Y78" s="592">
        <v>1.9154374403350476E-2</v>
      </c>
      <c r="Z78" s="592">
        <v>1.4199924696408628E-2</v>
      </c>
      <c r="AA78" s="592">
        <v>1.5463330719218802E-2</v>
      </c>
      <c r="AB78" s="592">
        <v>2.6622462217392749E-2</v>
      </c>
      <c r="AC78" s="592">
        <v>2.0958008863960736E-2</v>
      </c>
      <c r="AD78" s="592">
        <v>1.0986341273099142E-2</v>
      </c>
      <c r="AE78" s="592">
        <v>3.1394325688495095E-2</v>
      </c>
      <c r="AF78" s="592">
        <v>6.8638947388842311E-2</v>
      </c>
      <c r="AG78" s="592">
        <v>1.6176370329970002E-2</v>
      </c>
      <c r="AH78" s="592">
        <v>7.322353063912471E-3</v>
      </c>
      <c r="AI78" s="592">
        <v>1.5918964843658068E-2</v>
      </c>
      <c r="AJ78" s="592">
        <v>9.1961463356744454E-3</v>
      </c>
      <c r="AK78" s="592">
        <v>9.7383069934096865E-3</v>
      </c>
      <c r="AL78" s="592">
        <v>1.9280424827048621E-2</v>
      </c>
      <c r="AM78" s="592">
        <v>6.8281055070397436E-3</v>
      </c>
      <c r="AN78" s="592">
        <v>7.0352128980657111E-3</v>
      </c>
      <c r="AO78" s="592">
        <v>0</v>
      </c>
      <c r="AP78" s="593">
        <v>2.8627459820120371E-3</v>
      </c>
    </row>
    <row r="79" spans="2:42" s="174" customFormat="1" ht="13.5" customHeight="1">
      <c r="B79" s="589">
        <v>29</v>
      </c>
      <c r="C79" s="590" t="s">
        <v>131</v>
      </c>
      <c r="D79" s="592">
        <v>2.7972027972027972E-3</v>
      </c>
      <c r="E79" s="592">
        <v>6.5625410158813493E-4</v>
      </c>
      <c r="F79" s="592">
        <v>1.1497388728661626E-3</v>
      </c>
      <c r="G79" s="592">
        <v>6.8014705882352942E-3</v>
      </c>
      <c r="H79" s="592">
        <v>2.2924493200667329E-3</v>
      </c>
      <c r="I79" s="592">
        <v>4.2124325813944329E-3</v>
      </c>
      <c r="J79" s="592">
        <v>2.6909158392873713E-3</v>
      </c>
      <c r="K79" s="592">
        <v>2.3586311772166683E-3</v>
      </c>
      <c r="L79" s="592">
        <v>3.3601855524791546E-4</v>
      </c>
      <c r="M79" s="592">
        <v>3.3436427653986489E-3</v>
      </c>
      <c r="N79" s="592">
        <v>3.3078998790360102E-3</v>
      </c>
      <c r="O79" s="592">
        <v>2.7742950889641741E-3</v>
      </c>
      <c r="P79" s="592">
        <v>1.3698079252813761E-3</v>
      </c>
      <c r="Q79" s="592">
        <v>4.9060667703721434E-3</v>
      </c>
      <c r="R79" s="592">
        <v>2.3777050522929993E-3</v>
      </c>
      <c r="S79" s="592">
        <v>2.5063204447261628E-3</v>
      </c>
      <c r="T79" s="592">
        <v>1.7989800425651527E-3</v>
      </c>
      <c r="U79" s="592">
        <v>1.7530806672628844E-3</v>
      </c>
      <c r="V79" s="592">
        <v>2.0981191860153935E-3</v>
      </c>
      <c r="W79" s="592">
        <v>1.561392629340893E-3</v>
      </c>
      <c r="X79" s="592">
        <v>6.5161306920721255E-4</v>
      </c>
      <c r="Y79" s="592">
        <v>2.2233855818680134E-3</v>
      </c>
      <c r="Z79" s="592">
        <v>4.6551311030454852E-3</v>
      </c>
      <c r="AA79" s="592">
        <v>5.0342786308785956E-3</v>
      </c>
      <c r="AB79" s="592">
        <v>1.0755430383536429E-3</v>
      </c>
      <c r="AC79" s="592">
        <v>1.5941774962232183E-3</v>
      </c>
      <c r="AD79" s="592">
        <v>1.4835151026289429E-2</v>
      </c>
      <c r="AE79" s="592">
        <v>1.3205184890099066E-2</v>
      </c>
      <c r="AF79" s="592">
        <v>1.9632991530739601E-2</v>
      </c>
      <c r="AG79" s="592">
        <v>2.0602672484319608E-2</v>
      </c>
      <c r="AH79" s="592">
        <v>1.0243469869462592E-2</v>
      </c>
      <c r="AI79" s="592">
        <v>1.3603136723291489E-3</v>
      </c>
      <c r="AJ79" s="592">
        <v>6.4601741269378907E-3</v>
      </c>
      <c r="AK79" s="592">
        <v>1.661974534519163E-2</v>
      </c>
      <c r="AL79" s="592">
        <v>1.5029718405924195E-2</v>
      </c>
      <c r="AM79" s="592">
        <v>7.5218957659699062E-3</v>
      </c>
      <c r="AN79" s="592">
        <v>1.1240817915851065E-2</v>
      </c>
      <c r="AO79" s="592">
        <v>0</v>
      </c>
      <c r="AP79" s="593">
        <v>2.71510042152244E-2</v>
      </c>
    </row>
    <row r="80" spans="2:42" s="174" customFormat="1" ht="13.5" customHeight="1">
      <c r="B80" s="589">
        <v>30</v>
      </c>
      <c r="C80" s="590" t="s">
        <v>290</v>
      </c>
      <c r="D80" s="592">
        <v>2.5801784422474078E-2</v>
      </c>
      <c r="E80" s="592">
        <v>2.6906418165113532E-2</v>
      </c>
      <c r="F80" s="592">
        <v>2.1338373996414375E-2</v>
      </c>
      <c r="G80" s="592">
        <v>3.9767156862745096E-2</v>
      </c>
      <c r="H80" s="592">
        <v>2.8311834833913162E-2</v>
      </c>
      <c r="I80" s="592">
        <v>2.1751112160938547E-2</v>
      </c>
      <c r="J80" s="592">
        <v>3.4060189910612104E-2</v>
      </c>
      <c r="K80" s="592">
        <v>2.2220788459041244E-2</v>
      </c>
      <c r="L80" s="592">
        <v>1.7794616839079038E-2</v>
      </c>
      <c r="M80" s="592">
        <v>1.9588985948073692E-2</v>
      </c>
      <c r="N80" s="592">
        <v>4.2221084953940634E-2</v>
      </c>
      <c r="O80" s="592">
        <v>4.0400672233040787E-2</v>
      </c>
      <c r="P80" s="592">
        <v>2.40307038047986E-2</v>
      </c>
      <c r="Q80" s="592">
        <v>2.3843862378214294E-2</v>
      </c>
      <c r="R80" s="592">
        <v>1.9173549352240492E-2</v>
      </c>
      <c r="S80" s="592">
        <v>1.5176353158036619E-2</v>
      </c>
      <c r="T80" s="592">
        <v>1.8965586475525036E-2</v>
      </c>
      <c r="U80" s="592">
        <v>2.2313575477913638E-2</v>
      </c>
      <c r="V80" s="592">
        <v>2.5382603451905614E-2</v>
      </c>
      <c r="W80" s="592">
        <v>2.0918231750531539E-2</v>
      </c>
      <c r="X80" s="592">
        <v>1.611571973299469E-2</v>
      </c>
      <c r="Y80" s="592">
        <v>2.2899023804391339E-2</v>
      </c>
      <c r="Z80" s="592">
        <v>2.9434322971271808E-2</v>
      </c>
      <c r="AA80" s="592">
        <v>2.8559728300741227E-2</v>
      </c>
      <c r="AB80" s="592">
        <v>1.3793562265071462E-2</v>
      </c>
      <c r="AC80" s="592">
        <v>4.0363572626887348E-2</v>
      </c>
      <c r="AD80" s="592">
        <v>1.0592604205686329E-2</v>
      </c>
      <c r="AE80" s="592">
        <v>2.6587664654406325E-2</v>
      </c>
      <c r="AF80" s="592">
        <v>5.7015000657450858E-4</v>
      </c>
      <c r="AG80" s="592">
        <v>9.4063607853831471E-2</v>
      </c>
      <c r="AH80" s="592">
        <v>1.7869019208951138E-2</v>
      </c>
      <c r="AI80" s="592">
        <v>1.8312457931475963E-2</v>
      </c>
      <c r="AJ80" s="592">
        <v>2.0966436870893616E-2</v>
      </c>
      <c r="AK80" s="592">
        <v>1.1311237656493271E-2</v>
      </c>
      <c r="AL80" s="592">
        <v>2.2581116632563576E-2</v>
      </c>
      <c r="AM80" s="592">
        <v>9.13702675866283E-3</v>
      </c>
      <c r="AN80" s="592">
        <v>2.7376554903075077E-2</v>
      </c>
      <c r="AO80" s="592">
        <v>5.0888089789691622E-2</v>
      </c>
      <c r="AP80" s="593">
        <v>7.2301242026012666E-2</v>
      </c>
    </row>
    <row r="81" spans="2:43" s="174" customFormat="1" ht="13.5" customHeight="1">
      <c r="B81" s="589">
        <v>31</v>
      </c>
      <c r="C81" s="590" t="s">
        <v>238</v>
      </c>
      <c r="D81" s="592">
        <v>3.3357447150550597E-3</v>
      </c>
      <c r="E81" s="592">
        <v>1.3125082031762699E-3</v>
      </c>
      <c r="F81" s="592">
        <v>4.7548522877854859E-3</v>
      </c>
      <c r="G81" s="592">
        <v>5.8210784313725492E-3</v>
      </c>
      <c r="H81" s="592">
        <v>4.4700189808631061E-3</v>
      </c>
      <c r="I81" s="592">
        <v>6.2202275500964528E-3</v>
      </c>
      <c r="J81" s="592">
        <v>7.4355881352262537E-3</v>
      </c>
      <c r="K81" s="592">
        <v>7.8321582373642139E-3</v>
      </c>
      <c r="L81" s="592">
        <v>6.792204050260714E-4</v>
      </c>
      <c r="M81" s="592">
        <v>7.3039344115636042E-3</v>
      </c>
      <c r="N81" s="592">
        <v>6.5506653019447286E-3</v>
      </c>
      <c r="O81" s="592">
        <v>5.5619281350868304E-3</v>
      </c>
      <c r="P81" s="592">
        <v>4.0390483228021495E-3</v>
      </c>
      <c r="Q81" s="592">
        <v>6.896204253603975E-3</v>
      </c>
      <c r="R81" s="592">
        <v>7.3477690852110046E-3</v>
      </c>
      <c r="S81" s="592">
        <v>1.0615432813854707E-2</v>
      </c>
      <c r="T81" s="592">
        <v>7.585431474119584E-3</v>
      </c>
      <c r="U81" s="592">
        <v>8.1942367285179982E-3</v>
      </c>
      <c r="V81" s="592">
        <v>1.908289354899715E-2</v>
      </c>
      <c r="W81" s="592">
        <v>2.7606750531537917E-2</v>
      </c>
      <c r="X81" s="592">
        <v>2.78865088258776E-3</v>
      </c>
      <c r="Y81" s="592">
        <v>6.3560496412404148E-3</v>
      </c>
      <c r="Z81" s="592">
        <v>8.1895824960985381E-3</v>
      </c>
      <c r="AA81" s="592">
        <v>1.0212438968858307E-2</v>
      </c>
      <c r="AB81" s="592">
        <v>3.7921208156386173E-2</v>
      </c>
      <c r="AC81" s="592">
        <v>8.57183397183898E-3</v>
      </c>
      <c r="AD81" s="592">
        <v>2.9070720682445671E-2</v>
      </c>
      <c r="AE81" s="592">
        <v>5.0995259003734139E-2</v>
      </c>
      <c r="AF81" s="592">
        <v>1.682427524126291E-3</v>
      </c>
      <c r="AG81" s="592">
        <v>8.842377965639487E-3</v>
      </c>
      <c r="AH81" s="592">
        <v>0.18514533860177615</v>
      </c>
      <c r="AI81" s="592">
        <v>2.2494598754536341E-2</v>
      </c>
      <c r="AJ81" s="592">
        <v>2.4461921869437162E-2</v>
      </c>
      <c r="AK81" s="592">
        <v>1.2267792778382067E-2</v>
      </c>
      <c r="AL81" s="592">
        <v>5.6160479391990648E-2</v>
      </c>
      <c r="AM81" s="592">
        <v>3.0872075260330475E-2</v>
      </c>
      <c r="AN81" s="592">
        <v>1.7219696491338848E-2</v>
      </c>
      <c r="AO81" s="592">
        <v>0</v>
      </c>
      <c r="AP81" s="593">
        <v>6.3307260554966979E-2</v>
      </c>
    </row>
    <row r="82" spans="2:43" s="174" customFormat="1" ht="13.5" customHeight="1">
      <c r="B82" s="589">
        <v>32</v>
      </c>
      <c r="C82" s="590" t="s">
        <v>291</v>
      </c>
      <c r="D82" s="592">
        <v>0</v>
      </c>
      <c r="E82" s="592">
        <v>0</v>
      </c>
      <c r="F82" s="592">
        <v>0</v>
      </c>
      <c r="G82" s="592">
        <v>0</v>
      </c>
      <c r="H82" s="592">
        <v>0</v>
      </c>
      <c r="I82" s="592">
        <v>0</v>
      </c>
      <c r="J82" s="592">
        <v>0</v>
      </c>
      <c r="K82" s="592">
        <v>0</v>
      </c>
      <c r="L82" s="592">
        <v>0</v>
      </c>
      <c r="M82" s="592">
        <v>0</v>
      </c>
      <c r="N82" s="592">
        <v>0</v>
      </c>
      <c r="O82" s="592">
        <v>0</v>
      </c>
      <c r="P82" s="592">
        <v>0</v>
      </c>
      <c r="Q82" s="592">
        <v>0</v>
      </c>
      <c r="R82" s="592">
        <v>0</v>
      </c>
      <c r="S82" s="592">
        <v>0</v>
      </c>
      <c r="T82" s="592">
        <v>0</v>
      </c>
      <c r="U82" s="592">
        <v>0</v>
      </c>
      <c r="V82" s="592">
        <v>0</v>
      </c>
      <c r="W82" s="592">
        <v>0</v>
      </c>
      <c r="X82" s="592">
        <v>0</v>
      </c>
      <c r="Y82" s="592">
        <v>0</v>
      </c>
      <c r="Z82" s="592">
        <v>0</v>
      </c>
      <c r="AA82" s="592">
        <v>0</v>
      </c>
      <c r="AB82" s="592">
        <v>0</v>
      </c>
      <c r="AC82" s="592">
        <v>0</v>
      </c>
      <c r="AD82" s="592">
        <v>0</v>
      </c>
      <c r="AE82" s="592">
        <v>0</v>
      </c>
      <c r="AF82" s="592">
        <v>0</v>
      </c>
      <c r="AG82" s="592">
        <v>0</v>
      </c>
      <c r="AH82" s="592">
        <v>0</v>
      </c>
      <c r="AI82" s="592">
        <v>0</v>
      </c>
      <c r="AJ82" s="592">
        <v>0</v>
      </c>
      <c r="AK82" s="592">
        <v>0</v>
      </c>
      <c r="AL82" s="592">
        <v>0</v>
      </c>
      <c r="AM82" s="592">
        <v>0</v>
      </c>
      <c r="AN82" s="592">
        <v>0</v>
      </c>
      <c r="AO82" s="592">
        <v>0</v>
      </c>
      <c r="AP82" s="593">
        <v>0.21074994928205937</v>
      </c>
    </row>
    <row r="83" spans="2:43" s="174" customFormat="1" ht="13.5" customHeight="1">
      <c r="B83" s="589">
        <v>33</v>
      </c>
      <c r="C83" s="590" t="s">
        <v>292</v>
      </c>
      <c r="D83" s="592">
        <v>7.2341451651796479E-5</v>
      </c>
      <c r="E83" s="592">
        <v>1.31250820317627E-4</v>
      </c>
      <c r="F83" s="592">
        <v>0</v>
      </c>
      <c r="G83" s="592">
        <v>6.7401960784313725E-4</v>
      </c>
      <c r="H83" s="592">
        <v>3.1034654220798703E-4</v>
      </c>
      <c r="I83" s="592">
        <v>0</v>
      </c>
      <c r="J83" s="592">
        <v>1.4846432216757911E-4</v>
      </c>
      <c r="K83" s="592">
        <v>3.0871280643625365E-4</v>
      </c>
      <c r="L83" s="592">
        <v>7.1832945302404724E-6</v>
      </c>
      <c r="M83" s="592">
        <v>1.1662012511901643E-4</v>
      </c>
      <c r="N83" s="592">
        <v>3.6289196985205176E-4</v>
      </c>
      <c r="O83" s="592">
        <v>3.4678688612052176E-4</v>
      </c>
      <c r="P83" s="592">
        <v>1.5080454223281205E-5</v>
      </c>
      <c r="Q83" s="592">
        <v>4.4400219167039292E-4</v>
      </c>
      <c r="R83" s="592">
        <v>1.0105246472245247E-3</v>
      </c>
      <c r="S83" s="592">
        <v>2.8778970222873089E-4</v>
      </c>
      <c r="T83" s="592">
        <v>3.2927759707665743E-4</v>
      </c>
      <c r="U83" s="592">
        <v>7.3249612333190547E-4</v>
      </c>
      <c r="V83" s="592">
        <v>9.4201269576201332E-4</v>
      </c>
      <c r="W83" s="592">
        <v>1.1959603118355776E-3</v>
      </c>
      <c r="X83" s="592">
        <v>1.4761461114726497E-4</v>
      </c>
      <c r="Y83" s="592">
        <v>6.1589628306593164E-5</v>
      </c>
      <c r="Z83" s="592">
        <v>1.7368000030425692E-4</v>
      </c>
      <c r="AA83" s="592">
        <v>4.4429406258696146E-4</v>
      </c>
      <c r="AB83" s="592">
        <v>6.6528435362081005E-5</v>
      </c>
      <c r="AC83" s="592">
        <v>1.5858310171854004E-4</v>
      </c>
      <c r="AD83" s="592">
        <v>1.7951538027939773E-4</v>
      </c>
      <c r="AE83" s="592">
        <v>1.9042782785324362E-4</v>
      </c>
      <c r="AF83" s="592">
        <v>1.0777882922013395E-6</v>
      </c>
      <c r="AG83" s="592">
        <v>9.1525770384510497E-4</v>
      </c>
      <c r="AH83" s="592">
        <v>3.8828684323774501E-3</v>
      </c>
      <c r="AI83" s="592">
        <v>1.0119980607292976E-4</v>
      </c>
      <c r="AJ83" s="592">
        <v>2.1577067892244121E-6</v>
      </c>
      <c r="AK83" s="592">
        <v>9.1709855610297103E-5</v>
      </c>
      <c r="AL83" s="592">
        <v>0</v>
      </c>
      <c r="AM83" s="592">
        <v>3.564427018356799E-4</v>
      </c>
      <c r="AN83" s="592">
        <v>3.5518090547452167E-4</v>
      </c>
      <c r="AO83" s="592">
        <v>0</v>
      </c>
      <c r="AP83" s="593">
        <v>1.3524784166986002E-4</v>
      </c>
    </row>
    <row r="84" spans="2:43" s="174" customFormat="1" ht="13.5" customHeight="1">
      <c r="B84" s="589">
        <v>34</v>
      </c>
      <c r="C84" s="590" t="s">
        <v>239</v>
      </c>
      <c r="D84" s="592">
        <v>6.5107306486616827E-4</v>
      </c>
      <c r="E84" s="592">
        <v>0</v>
      </c>
      <c r="F84" s="592">
        <v>0</v>
      </c>
      <c r="G84" s="592">
        <v>0</v>
      </c>
      <c r="H84" s="592">
        <v>0</v>
      </c>
      <c r="I84" s="592">
        <v>0</v>
      </c>
      <c r="J84" s="592">
        <v>0</v>
      </c>
      <c r="K84" s="592">
        <v>6.5336043690212415E-6</v>
      </c>
      <c r="L84" s="592">
        <v>0</v>
      </c>
      <c r="M84" s="592">
        <v>0</v>
      </c>
      <c r="N84" s="592">
        <v>0</v>
      </c>
      <c r="O84" s="592">
        <v>0</v>
      </c>
      <c r="P84" s="592">
        <v>0</v>
      </c>
      <c r="Q84" s="592">
        <v>0</v>
      </c>
      <c r="R84" s="592">
        <v>0</v>
      </c>
      <c r="S84" s="592">
        <v>0</v>
      </c>
      <c r="T84" s="592">
        <v>0</v>
      </c>
      <c r="U84" s="592">
        <v>0</v>
      </c>
      <c r="V84" s="592">
        <v>0</v>
      </c>
      <c r="W84" s="592">
        <v>0</v>
      </c>
      <c r="X84" s="592">
        <v>0</v>
      </c>
      <c r="Y84" s="592">
        <v>6.1589628306593168E-6</v>
      </c>
      <c r="Z84" s="592">
        <v>0</v>
      </c>
      <c r="AA84" s="592">
        <v>4.1109059171747325E-5</v>
      </c>
      <c r="AB84" s="592">
        <v>1.9958530608624303E-4</v>
      </c>
      <c r="AC84" s="592">
        <v>0</v>
      </c>
      <c r="AD84" s="592">
        <v>2.0345076431665077E-5</v>
      </c>
      <c r="AE84" s="592">
        <v>1.335183620580214E-4</v>
      </c>
      <c r="AF84" s="592">
        <v>6.4667297532080365E-6</v>
      </c>
      <c r="AG84" s="592">
        <v>1.4333924188710118E-3</v>
      </c>
      <c r="AH84" s="592">
        <v>9.7153215184591106E-4</v>
      </c>
      <c r="AI84" s="592">
        <v>2.1181354759450416E-5</v>
      </c>
      <c r="AJ84" s="592">
        <v>1.941936110301971E-5</v>
      </c>
      <c r="AK84" s="592">
        <v>1.4912449079702263E-2</v>
      </c>
      <c r="AL84" s="592">
        <v>1.2179674559095781E-5</v>
      </c>
      <c r="AM84" s="592">
        <v>4.1372813605927133E-5</v>
      </c>
      <c r="AN84" s="592">
        <v>7.3667150765085974E-5</v>
      </c>
      <c r="AO84" s="592">
        <v>0</v>
      </c>
      <c r="AP84" s="593">
        <v>2.118882852827807E-3</v>
      </c>
    </row>
    <row r="85" spans="2:43" s="174" customFormat="1" ht="13.5" customHeight="1">
      <c r="B85" s="589">
        <v>35</v>
      </c>
      <c r="C85" s="590" t="s">
        <v>351</v>
      </c>
      <c r="D85" s="592">
        <v>2.4113817217265494E-4</v>
      </c>
      <c r="E85" s="592">
        <v>1.31250820317627E-4</v>
      </c>
      <c r="F85" s="592">
        <v>6.6840751422558263E-3</v>
      </c>
      <c r="G85" s="592">
        <v>2.6348039215686276E-3</v>
      </c>
      <c r="H85" s="592">
        <v>7.3042887834587008E-4</v>
      </c>
      <c r="I85" s="592">
        <v>6.8894925396637929E-4</v>
      </c>
      <c r="J85" s="592">
        <v>8.9697194642912375E-4</v>
      </c>
      <c r="K85" s="592">
        <v>1.5141628125206728E-3</v>
      </c>
      <c r="L85" s="592">
        <v>1.3089558921771527E-4</v>
      </c>
      <c r="M85" s="592">
        <v>7.9078030046456343E-4</v>
      </c>
      <c r="N85" s="592">
        <v>9.2583976923792685E-4</v>
      </c>
      <c r="O85" s="592">
        <v>7.202496865580068E-4</v>
      </c>
      <c r="P85" s="592">
        <v>4.197393092146602E-4</v>
      </c>
      <c r="Q85" s="592">
        <v>8.9430228676873466E-4</v>
      </c>
      <c r="R85" s="592">
        <v>3.3486012819793072E-3</v>
      </c>
      <c r="S85" s="592">
        <v>1.9525984860075919E-3</v>
      </c>
      <c r="T85" s="592">
        <v>2.8791711841946754E-3</v>
      </c>
      <c r="U85" s="592">
        <v>7.98130180894477E-4</v>
      </c>
      <c r="V85" s="592">
        <v>5.1739333668746946E-4</v>
      </c>
      <c r="W85" s="592">
        <v>4.5402197023387667E-4</v>
      </c>
      <c r="X85" s="592">
        <v>1.9358601861884178E-4</v>
      </c>
      <c r="Y85" s="592">
        <v>6.2205524589659101E-4</v>
      </c>
      <c r="Z85" s="592">
        <v>9.8376408931462322E-4</v>
      </c>
      <c r="AA85" s="592">
        <v>1.2807053049659744E-3</v>
      </c>
      <c r="AB85" s="592">
        <v>6.1317041258717999E-3</v>
      </c>
      <c r="AC85" s="592">
        <v>1.685988765639215E-3</v>
      </c>
      <c r="AD85" s="592">
        <v>5.3136552562701729E-4</v>
      </c>
      <c r="AE85" s="592">
        <v>2.9921246054641841E-3</v>
      </c>
      <c r="AF85" s="592">
        <v>1.5627930236919422E-4</v>
      </c>
      <c r="AG85" s="592">
        <v>1.1078538314698663E-3</v>
      </c>
      <c r="AH85" s="592">
        <v>1.1312807271494335E-3</v>
      </c>
      <c r="AI85" s="592">
        <v>2.353483862161157E-6</v>
      </c>
      <c r="AJ85" s="592">
        <v>1.3658283975790529E-3</v>
      </c>
      <c r="AK85" s="592">
        <v>9.7894938895642719E-4</v>
      </c>
      <c r="AL85" s="592">
        <v>0</v>
      </c>
      <c r="AM85" s="592">
        <v>1.616722254754691E-3</v>
      </c>
      <c r="AN85" s="592">
        <v>1.6601418618846162E-3</v>
      </c>
      <c r="AO85" s="592">
        <v>0</v>
      </c>
      <c r="AP85" s="593">
        <v>4.1250591709307309E-3</v>
      </c>
    </row>
    <row r="86" spans="2:43" s="174" customFormat="1" ht="13.5" customHeight="1">
      <c r="B86" s="589">
        <v>36</v>
      </c>
      <c r="C86" s="590" t="s">
        <v>54</v>
      </c>
      <c r="D86" s="592">
        <v>1.9684912788361063E-2</v>
      </c>
      <c r="E86" s="592">
        <v>2.4018900118125738E-2</v>
      </c>
      <c r="F86" s="592">
        <v>1.9175305947462778E-2</v>
      </c>
      <c r="G86" s="592">
        <v>0.12506127450980392</v>
      </c>
      <c r="H86" s="592">
        <v>3.5581831181768768E-2</v>
      </c>
      <c r="I86" s="592">
        <v>4.1533797881973152E-2</v>
      </c>
      <c r="J86" s="592">
        <v>2.8016454795706906E-2</v>
      </c>
      <c r="K86" s="592">
        <v>4.3770249069165552E-2</v>
      </c>
      <c r="L86" s="592">
        <v>4.1351832179084324E-3</v>
      </c>
      <c r="M86" s="592">
        <v>4.2365056137413655E-2</v>
      </c>
      <c r="N86" s="592">
        <v>6.5934679445426636E-2</v>
      </c>
      <c r="O86" s="592">
        <v>2.2621175340784807E-2</v>
      </c>
      <c r="P86" s="592">
        <v>1.8536391649449816E-2</v>
      </c>
      <c r="Q86" s="592">
        <v>3.4865193377124758E-2</v>
      </c>
      <c r="R86" s="592">
        <v>4.1319230019847233E-2</v>
      </c>
      <c r="S86" s="592">
        <v>3.7358017675387788E-2</v>
      </c>
      <c r="T86" s="592">
        <v>4.1649600449745014E-2</v>
      </c>
      <c r="U86" s="592">
        <v>5.5863100382531318E-2</v>
      </c>
      <c r="V86" s="592">
        <v>4.4260323781181866E-2</v>
      </c>
      <c r="W86" s="592">
        <v>4.1172041105598869E-2</v>
      </c>
      <c r="X86" s="592">
        <v>2.997926225591397E-2</v>
      </c>
      <c r="Y86" s="592">
        <v>3.2759523296276905E-2</v>
      </c>
      <c r="Z86" s="592">
        <v>0.10304802061847829</v>
      </c>
      <c r="AA86" s="592">
        <v>6.5372890789040961E-2</v>
      </c>
      <c r="AB86" s="592">
        <v>0.13415458990763635</v>
      </c>
      <c r="AC86" s="592">
        <v>6.2698750532088038E-2</v>
      </c>
      <c r="AD86" s="592">
        <v>7.8307002416277013E-2</v>
      </c>
      <c r="AE86" s="592">
        <v>0.10238888426803483</v>
      </c>
      <c r="AF86" s="592">
        <v>1.3060638524895831E-2</v>
      </c>
      <c r="AG86" s="592">
        <v>3.5458140169075537E-2</v>
      </c>
      <c r="AH86" s="592">
        <v>0.11802159539924104</v>
      </c>
      <c r="AI86" s="592">
        <v>7.054567876828069E-2</v>
      </c>
      <c r="AJ86" s="592">
        <v>6.5689225491148001E-2</v>
      </c>
      <c r="AK86" s="592">
        <v>4.8914411244054858E-2</v>
      </c>
      <c r="AL86" s="592">
        <v>6.6050375133976422E-2</v>
      </c>
      <c r="AM86" s="592">
        <v>0.10041977493189398</v>
      </c>
      <c r="AN86" s="592">
        <v>3.2879227968259983E-2</v>
      </c>
      <c r="AO86" s="592">
        <v>0</v>
      </c>
      <c r="AP86" s="593">
        <v>3.7305862993936387E-2</v>
      </c>
    </row>
    <row r="87" spans="2:43" s="174" customFormat="1" ht="13.5" customHeight="1">
      <c r="B87" s="589">
        <v>37</v>
      </c>
      <c r="C87" s="590" t="s">
        <v>55</v>
      </c>
      <c r="D87" s="592">
        <v>1.3664496423117112E-4</v>
      </c>
      <c r="E87" s="592">
        <v>1.31250820317627E-4</v>
      </c>
      <c r="F87" s="592">
        <v>8.3794528022449139E-4</v>
      </c>
      <c r="G87" s="592">
        <v>1.2254901960784314E-4</v>
      </c>
      <c r="H87" s="592">
        <v>1.405989859726792E-4</v>
      </c>
      <c r="I87" s="592">
        <v>1.3778985079327584E-4</v>
      </c>
      <c r="J87" s="592">
        <v>9.2790201354736945E-5</v>
      </c>
      <c r="K87" s="592">
        <v>8.0036653520510213E-5</v>
      </c>
      <c r="L87" s="592">
        <v>1.356844522378756E-5</v>
      </c>
      <c r="M87" s="592">
        <v>1.0383983743474066E-4</v>
      </c>
      <c r="N87" s="592">
        <v>7.9091839583139481E-5</v>
      </c>
      <c r="O87" s="592">
        <v>6.6689785792408028E-5</v>
      </c>
      <c r="P87" s="592">
        <v>1.3069726993510377E-4</v>
      </c>
      <c r="Q87" s="592">
        <v>9.131959970525812E-5</v>
      </c>
      <c r="R87" s="592">
        <v>1.1228051635828052E-4</v>
      </c>
      <c r="S87" s="592">
        <v>8.3786875332415316E-5</v>
      </c>
      <c r="T87" s="592">
        <v>1.0842067220816769E-4</v>
      </c>
      <c r="U87" s="592">
        <v>1.6433565557651502E-4</v>
      </c>
      <c r="V87" s="592">
        <v>1.2310393183253583E-4</v>
      </c>
      <c r="W87" s="592">
        <v>5.5368532955350814E-5</v>
      </c>
      <c r="X87" s="592">
        <v>1.0628252002603078E-4</v>
      </c>
      <c r="Y87" s="592">
        <v>6.7748591137252486E-5</v>
      </c>
      <c r="Z87" s="592">
        <v>2.9031182532609373E-4</v>
      </c>
      <c r="AA87" s="592">
        <v>8.6961471324850117E-5</v>
      </c>
      <c r="AB87" s="592">
        <v>2.9937795912936456E-4</v>
      </c>
      <c r="AC87" s="592">
        <v>3.3385916151271586E-5</v>
      </c>
      <c r="AD87" s="592">
        <v>4.882818343599619E-4</v>
      </c>
      <c r="AE87" s="592">
        <v>1.7510604860068379E-4</v>
      </c>
      <c r="AF87" s="592">
        <v>3.8369263202367687E-4</v>
      </c>
      <c r="AG87" s="592">
        <v>5.368830106353968E-4</v>
      </c>
      <c r="AH87" s="592">
        <v>5.2423614099604866E-3</v>
      </c>
      <c r="AI87" s="592">
        <v>3.6008303091065704E-4</v>
      </c>
      <c r="AJ87" s="592">
        <v>3.329341575773268E-3</v>
      </c>
      <c r="AK87" s="592">
        <v>1.1671678716915136E-2</v>
      </c>
      <c r="AL87" s="592">
        <v>1.9852869531326125E-3</v>
      </c>
      <c r="AM87" s="592">
        <v>8.3223005830384189E-4</v>
      </c>
      <c r="AN87" s="592">
        <v>1.3274557470901475E-2</v>
      </c>
      <c r="AO87" s="592">
        <v>0</v>
      </c>
      <c r="AP87" s="593">
        <v>1.4426436444785068E-3</v>
      </c>
    </row>
    <row r="88" spans="2:43" s="174" customFormat="1" ht="13.5" customHeight="1">
      <c r="B88" s="589">
        <v>38</v>
      </c>
      <c r="C88" s="590" t="s">
        <v>240</v>
      </c>
      <c r="D88" s="592">
        <v>1.0288562012699945E-3</v>
      </c>
      <c r="E88" s="592">
        <v>2.1000131250820319E-3</v>
      </c>
      <c r="F88" s="592">
        <v>1.4615324655078339E-3</v>
      </c>
      <c r="G88" s="592">
        <v>1.6544117647058823E-3</v>
      </c>
      <c r="H88" s="592">
        <v>9.3789811374457967E-4</v>
      </c>
      <c r="I88" s="592">
        <v>1.8109523247116254E-3</v>
      </c>
      <c r="J88" s="592">
        <v>1.2681327518480716E-3</v>
      </c>
      <c r="K88" s="592">
        <v>7.3013028823812375E-4</v>
      </c>
      <c r="L88" s="592">
        <v>2.713689044757512E-5</v>
      </c>
      <c r="M88" s="592">
        <v>3.1950719210689432E-4</v>
      </c>
      <c r="N88" s="592">
        <v>1.80515492695636E-3</v>
      </c>
      <c r="O88" s="592">
        <v>6.4022194360711709E-4</v>
      </c>
      <c r="P88" s="592">
        <v>7.0878134849421668E-4</v>
      </c>
      <c r="Q88" s="592">
        <v>7.116630873582185E-4</v>
      </c>
      <c r="R88" s="592">
        <v>1.4266230313757997E-3</v>
      </c>
      <c r="S88" s="592">
        <v>1.1147297326834385E-3</v>
      </c>
      <c r="T88" s="592">
        <v>8.5130305585672406E-4</v>
      </c>
      <c r="U88" s="592">
        <v>1.2705951906769577E-3</v>
      </c>
      <c r="V88" s="592">
        <v>1.6467381026294286E-3</v>
      </c>
      <c r="W88" s="592">
        <v>2.2258150248051028E-3</v>
      </c>
      <c r="X88" s="592">
        <v>3.728323321548064E-4</v>
      </c>
      <c r="Y88" s="592">
        <v>1.2749053059464787E-3</v>
      </c>
      <c r="Z88" s="592">
        <v>1.5339620464828532E-3</v>
      </c>
      <c r="AA88" s="592">
        <v>5.8501353436717347E-5</v>
      </c>
      <c r="AB88" s="592">
        <v>1.3527448523623139E-3</v>
      </c>
      <c r="AC88" s="592">
        <v>4.3151296625518528E-3</v>
      </c>
      <c r="AD88" s="592">
        <v>2.3947351729271659E-3</v>
      </c>
      <c r="AE88" s="592">
        <v>4.421427727167266E-3</v>
      </c>
      <c r="AF88" s="592">
        <v>1.6597939699900628E-4</v>
      </c>
      <c r="AG88" s="592">
        <v>2.1765066812107991E-3</v>
      </c>
      <c r="AH88" s="592">
        <v>3.4329642815226322E-3</v>
      </c>
      <c r="AI88" s="592">
        <v>3.2101519879878184E-3</v>
      </c>
      <c r="AJ88" s="592">
        <v>5.2367543774476484E-3</v>
      </c>
      <c r="AK88" s="592">
        <v>3.1799859236035575E-3</v>
      </c>
      <c r="AL88" s="592">
        <v>6.0776576049887945E-3</v>
      </c>
      <c r="AM88" s="592">
        <v>2.0002164116404001E-3</v>
      </c>
      <c r="AN88" s="592">
        <v>2.2692113405316664E-3</v>
      </c>
      <c r="AO88" s="592">
        <v>0</v>
      </c>
      <c r="AP88" s="593">
        <v>2.5922502986723171E-4</v>
      </c>
    </row>
    <row r="89" spans="2:43" s="174" customFormat="1" ht="13.5" customHeight="1">
      <c r="B89" s="594">
        <v>39</v>
      </c>
      <c r="C89" s="595" t="s">
        <v>136</v>
      </c>
      <c r="D89" s="596">
        <v>1.6638533879913191E-3</v>
      </c>
      <c r="E89" s="596">
        <v>3.5437721485759286E-3</v>
      </c>
      <c r="F89" s="596">
        <v>6.138436355132902E-3</v>
      </c>
      <c r="G89" s="596">
        <v>1.3602941176470588E-2</v>
      </c>
      <c r="H89" s="596">
        <v>6.4041123488775232E-3</v>
      </c>
      <c r="I89" s="596">
        <v>3.4644305342309356E-3</v>
      </c>
      <c r="J89" s="596">
        <v>2.5053354365778976E-3</v>
      </c>
      <c r="K89" s="596">
        <v>9.7759055371480336E-4</v>
      </c>
      <c r="L89" s="596">
        <v>2.753596236592181E-4</v>
      </c>
      <c r="M89" s="596">
        <v>2.8372238659092218E-3</v>
      </c>
      <c r="N89" s="596">
        <v>9.3747092211780032E-3</v>
      </c>
      <c r="O89" s="596">
        <v>1.0350254754981726E-2</v>
      </c>
      <c r="P89" s="596">
        <v>9.1261882141223435E-3</v>
      </c>
      <c r="Q89" s="596">
        <v>3.6370392296404528E-3</v>
      </c>
      <c r="R89" s="596">
        <v>7.7605651012340945E-3</v>
      </c>
      <c r="S89" s="596">
        <v>5.264001515449571E-3</v>
      </c>
      <c r="T89" s="596">
        <v>2.9514516323334537E-3</v>
      </c>
      <c r="U89" s="596">
        <v>8.8831438212549126E-4</v>
      </c>
      <c r="V89" s="596">
        <v>4.5691183974365833E-3</v>
      </c>
      <c r="W89" s="596">
        <v>3.8868710134656271E-3</v>
      </c>
      <c r="X89" s="596">
        <v>8.392945033801637E-4</v>
      </c>
      <c r="Y89" s="596">
        <v>1.1886798263172481E-3</v>
      </c>
      <c r="Z89" s="596">
        <v>1.2965148635851355E-2</v>
      </c>
      <c r="AA89" s="596">
        <v>2.357446431733664E-3</v>
      </c>
      <c r="AB89" s="596">
        <v>7.7394746471220908E-3</v>
      </c>
      <c r="AC89" s="596">
        <v>2.0373755331313484E-2</v>
      </c>
      <c r="AD89" s="596">
        <v>5.3387874095092887E-3</v>
      </c>
      <c r="AE89" s="596">
        <v>4.874514627921535E-3</v>
      </c>
      <c r="AF89" s="596">
        <v>5.8739461924973003E-4</v>
      </c>
      <c r="AG89" s="596">
        <v>7.316948459230979E-3</v>
      </c>
      <c r="AH89" s="596">
        <v>2.5690179048811338E-3</v>
      </c>
      <c r="AI89" s="596">
        <v>7.0133819092402488E-4</v>
      </c>
      <c r="AJ89" s="596">
        <v>1.0003128674844375E-2</v>
      </c>
      <c r="AK89" s="596">
        <v>3.603344210548766E-3</v>
      </c>
      <c r="AL89" s="596">
        <v>3.8731365097924584E-3</v>
      </c>
      <c r="AM89" s="596">
        <v>2.6589989052117017E-3</v>
      </c>
      <c r="AN89" s="596">
        <v>2.2626339163562123E-3</v>
      </c>
      <c r="AO89" s="596">
        <v>4.7219498020413352E-4</v>
      </c>
      <c r="AP89" s="597">
        <v>0</v>
      </c>
    </row>
    <row r="90" spans="2:43" s="174" customFormat="1" ht="13.5">
      <c r="B90" s="291"/>
      <c r="C90" s="292"/>
      <c r="D90" s="618" t="str">
        <f>D6</f>
        <v>直接効果</v>
      </c>
      <c r="E90" s="289"/>
      <c r="F90" s="289"/>
      <c r="G90" s="289"/>
      <c r="H90" s="289"/>
      <c r="I90" s="289"/>
      <c r="J90" s="289"/>
      <c r="K90" s="289"/>
      <c r="L90" s="289"/>
      <c r="M90" s="289"/>
      <c r="N90" s="289"/>
      <c r="O90" s="289"/>
      <c r="P90" s="289"/>
      <c r="Q90" s="289"/>
      <c r="R90" s="289"/>
      <c r="S90" s="289"/>
      <c r="T90" s="289"/>
      <c r="U90" s="289"/>
      <c r="V90" s="289"/>
      <c r="W90" s="289"/>
      <c r="X90" s="289"/>
      <c r="Y90" s="289"/>
      <c r="Z90" s="289"/>
      <c r="AA90" s="289"/>
      <c r="AB90" s="289"/>
      <c r="AC90" s="289"/>
      <c r="AD90" s="289"/>
      <c r="AE90" s="289"/>
      <c r="AF90" s="289"/>
      <c r="AG90" s="289"/>
      <c r="AH90" s="289"/>
      <c r="AI90" s="289"/>
      <c r="AJ90" s="289"/>
      <c r="AK90" s="289"/>
      <c r="AL90" s="289"/>
      <c r="AM90" s="289"/>
      <c r="AN90" s="289"/>
      <c r="AO90" s="289"/>
      <c r="AP90" s="293"/>
    </row>
    <row r="91" spans="2:43">
      <c r="B91" s="267" t="s">
        <v>151</v>
      </c>
      <c r="C91" s="294"/>
      <c r="D91" s="621">
        <f>D7</f>
        <v>0</v>
      </c>
      <c r="E91" s="621">
        <f>D8</f>
        <v>0</v>
      </c>
      <c r="F91" s="621">
        <f>D9</f>
        <v>0</v>
      </c>
      <c r="G91" s="621">
        <f>D10</f>
        <v>0</v>
      </c>
      <c r="H91" s="621">
        <f>D11</f>
        <v>0</v>
      </c>
      <c r="I91" s="621">
        <f>D12</f>
        <v>0</v>
      </c>
      <c r="J91" s="621">
        <f>D13</f>
        <v>0</v>
      </c>
      <c r="K91" s="621">
        <f>D14</f>
        <v>0</v>
      </c>
      <c r="L91" s="621">
        <f>D15</f>
        <v>0</v>
      </c>
      <c r="M91" s="621">
        <f>D16</f>
        <v>0</v>
      </c>
      <c r="N91" s="621">
        <f>D17</f>
        <v>0</v>
      </c>
      <c r="O91" s="621">
        <f>D18</f>
        <v>0</v>
      </c>
      <c r="P91" s="621">
        <f>D19</f>
        <v>0</v>
      </c>
      <c r="Q91" s="621">
        <f>D20</f>
        <v>0</v>
      </c>
      <c r="R91" s="621">
        <f>D21</f>
        <v>0</v>
      </c>
      <c r="S91" s="621">
        <f>D22</f>
        <v>0</v>
      </c>
      <c r="T91" s="621">
        <f>D23</f>
        <v>0</v>
      </c>
      <c r="U91" s="621">
        <f>D24</f>
        <v>0</v>
      </c>
      <c r="V91" s="621">
        <f>D25</f>
        <v>0</v>
      </c>
      <c r="W91" s="621">
        <f>D26</f>
        <v>0</v>
      </c>
      <c r="X91" s="621">
        <f>D27</f>
        <v>0</v>
      </c>
      <c r="Y91" s="621">
        <f>D28</f>
        <v>0</v>
      </c>
      <c r="Z91" s="621">
        <f>D29</f>
        <v>0</v>
      </c>
      <c r="AA91" s="621">
        <f>D30</f>
        <v>0</v>
      </c>
      <c r="AB91" s="621">
        <f>D31</f>
        <v>0</v>
      </c>
      <c r="AC91" s="621">
        <f>D32</f>
        <v>0</v>
      </c>
      <c r="AD91" s="621">
        <f>D33</f>
        <v>0</v>
      </c>
      <c r="AE91" s="621">
        <f>D34</f>
        <v>0</v>
      </c>
      <c r="AF91" s="621">
        <f>D35</f>
        <v>0</v>
      </c>
      <c r="AG91" s="621">
        <f>D36</f>
        <v>0</v>
      </c>
      <c r="AH91" s="621">
        <f>D37</f>
        <v>0</v>
      </c>
      <c r="AI91" s="621">
        <f>D38</f>
        <v>0</v>
      </c>
      <c r="AJ91" s="621">
        <f>D39</f>
        <v>0</v>
      </c>
      <c r="AK91" s="621">
        <f>D40</f>
        <v>0</v>
      </c>
      <c r="AL91" s="621">
        <f>D41</f>
        <v>0</v>
      </c>
      <c r="AM91" s="621">
        <f>D42</f>
        <v>0</v>
      </c>
      <c r="AN91" s="621">
        <f>D43</f>
        <v>0</v>
      </c>
      <c r="AO91" s="621">
        <f>D44</f>
        <v>0</v>
      </c>
      <c r="AP91" s="621">
        <f>D45</f>
        <v>0</v>
      </c>
      <c r="AQ91" s="188">
        <f>D46</f>
        <v>0</v>
      </c>
    </row>
    <row r="92" spans="2:43">
      <c r="B92" s="285"/>
      <c r="C92" s="286"/>
      <c r="D92" s="463">
        <f t="array" ref="D92:AP93">+TRANSPOSE($B$7:$C$45)</f>
        <v>1</v>
      </c>
      <c r="E92" s="462">
        <v>2</v>
      </c>
      <c r="F92" s="462">
        <v>3</v>
      </c>
      <c r="G92" s="462">
        <v>4</v>
      </c>
      <c r="H92" s="462">
        <v>5</v>
      </c>
      <c r="I92" s="462">
        <v>6</v>
      </c>
      <c r="J92" s="462">
        <v>7</v>
      </c>
      <c r="K92" s="462">
        <v>8</v>
      </c>
      <c r="L92" s="462">
        <v>9</v>
      </c>
      <c r="M92" s="462">
        <v>10</v>
      </c>
      <c r="N92" s="462">
        <v>11</v>
      </c>
      <c r="O92" s="462">
        <v>12</v>
      </c>
      <c r="P92" s="462">
        <v>13</v>
      </c>
      <c r="Q92" s="462">
        <v>14</v>
      </c>
      <c r="R92" s="462">
        <v>15</v>
      </c>
      <c r="S92" s="462">
        <v>16</v>
      </c>
      <c r="T92" s="462">
        <v>17</v>
      </c>
      <c r="U92" s="462">
        <v>18</v>
      </c>
      <c r="V92" s="462">
        <v>19</v>
      </c>
      <c r="W92" s="462">
        <v>20</v>
      </c>
      <c r="X92" s="462">
        <v>21</v>
      </c>
      <c r="Y92" s="462">
        <v>22</v>
      </c>
      <c r="Z92" s="462">
        <v>23</v>
      </c>
      <c r="AA92" s="462">
        <v>24</v>
      </c>
      <c r="AB92" s="462">
        <v>25</v>
      </c>
      <c r="AC92" s="462">
        <v>26</v>
      </c>
      <c r="AD92" s="462">
        <v>27</v>
      </c>
      <c r="AE92" s="462">
        <v>28</v>
      </c>
      <c r="AF92" s="462">
        <v>29</v>
      </c>
      <c r="AG92" s="462">
        <v>30</v>
      </c>
      <c r="AH92" s="462">
        <v>31</v>
      </c>
      <c r="AI92" s="462">
        <v>32</v>
      </c>
      <c r="AJ92" s="462">
        <v>33</v>
      </c>
      <c r="AK92" s="462">
        <v>34</v>
      </c>
      <c r="AL92" s="462">
        <v>35</v>
      </c>
      <c r="AM92" s="462">
        <v>36</v>
      </c>
      <c r="AN92" s="462">
        <v>37</v>
      </c>
      <c r="AO92" s="462">
        <v>38</v>
      </c>
      <c r="AP92" s="286">
        <v>39</v>
      </c>
      <c r="AQ92" s="295"/>
    </row>
    <row r="93" spans="2:43" ht="40.5">
      <c r="B93" s="287"/>
      <c r="C93" s="271"/>
      <c r="D93" s="464" t="str">
        <v>農業</v>
      </c>
      <c r="E93" s="466" t="str">
        <v>林業</v>
      </c>
      <c r="F93" s="466" t="str">
        <v>漁業</v>
      </c>
      <c r="G93" s="466" t="str">
        <v>鉱業</v>
      </c>
      <c r="H93" s="466" t="str">
        <v>飲食料品</v>
      </c>
      <c r="I93" s="466" t="str">
        <v>繊維製品</v>
      </c>
      <c r="J93" s="466" t="str">
        <v>パルプ・紙・木製品</v>
      </c>
      <c r="K93" s="466" t="str">
        <v>化学製品</v>
      </c>
      <c r="L93" s="466" t="str">
        <v>石油・石炭製品</v>
      </c>
      <c r="M93" s="466" t="str">
        <v>プラスチック・ゴム製品</v>
      </c>
      <c r="N93" s="466" t="str">
        <v>窯業・土石製品</v>
      </c>
      <c r="O93" s="466" t="str">
        <v>鉄鋼</v>
      </c>
      <c r="P93" s="466" t="str">
        <v>非鉄金属</v>
      </c>
      <c r="Q93" s="466" t="str">
        <v>金属製品</v>
      </c>
      <c r="R93" s="466" t="str">
        <v>はん用機械</v>
      </c>
      <c r="S93" s="466" t="str">
        <v>生産用機械</v>
      </c>
      <c r="T93" s="466" t="str">
        <v>業務用機械</v>
      </c>
      <c r="U93" s="466" t="str">
        <v>電子部品</v>
      </c>
      <c r="V93" s="466" t="str">
        <v>電気機械</v>
      </c>
      <c r="W93" s="466" t="str">
        <v>情報通信機器</v>
      </c>
      <c r="X93" s="466" t="str">
        <v>輸送機械</v>
      </c>
      <c r="Y93" s="466" t="str">
        <v>その他の製造工業製品</v>
      </c>
      <c r="Z93" s="466" t="str">
        <v>建設</v>
      </c>
      <c r="AA93" s="466" t="str">
        <v>電力・ガス・熱供給</v>
      </c>
      <c r="AB93" s="466" t="str">
        <v>水道</v>
      </c>
      <c r="AC93" s="466" t="str">
        <v>廃棄物処理</v>
      </c>
      <c r="AD93" s="466" t="str">
        <v>商業</v>
      </c>
      <c r="AE93" s="466" t="str">
        <v>金融・保険</v>
      </c>
      <c r="AF93" s="466" t="str">
        <v>不動産</v>
      </c>
      <c r="AG93" s="466" t="str">
        <v>運輸・郵便</v>
      </c>
      <c r="AH93" s="466" t="str">
        <v>情報通信</v>
      </c>
      <c r="AI93" s="466" t="str">
        <v>公務</v>
      </c>
      <c r="AJ93" s="466" t="str">
        <v>教育・研究</v>
      </c>
      <c r="AK93" s="466" t="str">
        <v>医療・福祉</v>
      </c>
      <c r="AL93" s="466" t="str">
        <v>他に分類されない会員制団体</v>
      </c>
      <c r="AM93" s="466" t="str">
        <v>対事業所サービス</v>
      </c>
      <c r="AN93" s="466" t="str">
        <v>対個人サービス</v>
      </c>
      <c r="AO93" s="466" t="str">
        <v>事務用品</v>
      </c>
      <c r="AP93" s="465" t="str">
        <v>分類不明</v>
      </c>
      <c r="AQ93" s="296" t="s">
        <v>156</v>
      </c>
    </row>
    <row r="94" spans="2:43" s="174" customFormat="1" ht="13.5" customHeight="1">
      <c r="B94" s="288">
        <f t="array" ref="B94:C132">+TRANSPOSE(結果!$D$5:$AP$6)</f>
        <v>1</v>
      </c>
      <c r="C94" s="297" t="str">
        <v>農業</v>
      </c>
      <c r="D94" s="298">
        <f t="shared" ref="D94:AP94" si="38">D$91*D51</f>
        <v>0</v>
      </c>
      <c r="E94" s="299">
        <f t="shared" si="38"/>
        <v>0</v>
      </c>
      <c r="F94" s="299">
        <f t="shared" si="38"/>
        <v>0</v>
      </c>
      <c r="G94" s="299">
        <f t="shared" si="38"/>
        <v>0</v>
      </c>
      <c r="H94" s="299">
        <f t="shared" si="38"/>
        <v>0</v>
      </c>
      <c r="I94" s="299">
        <f t="shared" si="38"/>
        <v>0</v>
      </c>
      <c r="J94" s="299">
        <f t="shared" si="38"/>
        <v>0</v>
      </c>
      <c r="K94" s="299">
        <f t="shared" si="38"/>
        <v>0</v>
      </c>
      <c r="L94" s="299">
        <f t="shared" si="38"/>
        <v>0</v>
      </c>
      <c r="M94" s="299">
        <f t="shared" si="38"/>
        <v>0</v>
      </c>
      <c r="N94" s="299">
        <f t="shared" si="38"/>
        <v>0</v>
      </c>
      <c r="O94" s="299">
        <f t="shared" si="38"/>
        <v>0</v>
      </c>
      <c r="P94" s="299">
        <f t="shared" si="38"/>
        <v>0</v>
      </c>
      <c r="Q94" s="299">
        <f t="shared" si="38"/>
        <v>0</v>
      </c>
      <c r="R94" s="299">
        <f t="shared" si="38"/>
        <v>0</v>
      </c>
      <c r="S94" s="299">
        <f t="shared" si="38"/>
        <v>0</v>
      </c>
      <c r="T94" s="299">
        <f t="shared" si="38"/>
        <v>0</v>
      </c>
      <c r="U94" s="299">
        <f t="shared" si="38"/>
        <v>0</v>
      </c>
      <c r="V94" s="299">
        <f t="shared" si="38"/>
        <v>0</v>
      </c>
      <c r="W94" s="299">
        <f t="shared" si="38"/>
        <v>0</v>
      </c>
      <c r="X94" s="299">
        <f t="shared" si="38"/>
        <v>0</v>
      </c>
      <c r="Y94" s="299">
        <f t="shared" si="38"/>
        <v>0</v>
      </c>
      <c r="Z94" s="299">
        <f t="shared" si="38"/>
        <v>0</v>
      </c>
      <c r="AA94" s="299">
        <f t="shared" si="38"/>
        <v>0</v>
      </c>
      <c r="AB94" s="299">
        <f t="shared" si="38"/>
        <v>0</v>
      </c>
      <c r="AC94" s="299">
        <f t="shared" si="38"/>
        <v>0</v>
      </c>
      <c r="AD94" s="299">
        <f t="shared" si="38"/>
        <v>0</v>
      </c>
      <c r="AE94" s="299">
        <f t="shared" si="38"/>
        <v>0</v>
      </c>
      <c r="AF94" s="299">
        <f t="shared" si="38"/>
        <v>0</v>
      </c>
      <c r="AG94" s="299">
        <f t="shared" si="38"/>
        <v>0</v>
      </c>
      <c r="AH94" s="299">
        <f t="shared" si="38"/>
        <v>0</v>
      </c>
      <c r="AI94" s="299">
        <f t="shared" si="38"/>
        <v>0</v>
      </c>
      <c r="AJ94" s="299">
        <f t="shared" si="38"/>
        <v>0</v>
      </c>
      <c r="AK94" s="299">
        <f t="shared" si="38"/>
        <v>0</v>
      </c>
      <c r="AL94" s="299">
        <f t="shared" si="38"/>
        <v>0</v>
      </c>
      <c r="AM94" s="299">
        <f t="shared" si="38"/>
        <v>0</v>
      </c>
      <c r="AN94" s="299">
        <f t="shared" si="38"/>
        <v>0</v>
      </c>
      <c r="AO94" s="299">
        <f t="shared" si="38"/>
        <v>0</v>
      </c>
      <c r="AP94" s="300">
        <f t="shared" si="38"/>
        <v>0</v>
      </c>
      <c r="AQ94" s="301">
        <f t="shared" ref="AQ94:AQ132" si="39">SUM(D94:AP94)</f>
        <v>0</v>
      </c>
    </row>
    <row r="95" spans="2:43" s="174" customFormat="1" ht="13.5" customHeight="1">
      <c r="B95" s="288">
        <v>2</v>
      </c>
      <c r="C95" s="297" t="str">
        <v>林業</v>
      </c>
      <c r="D95" s="302">
        <f t="shared" ref="D95:AP95" si="40">D$91*D52</f>
        <v>0</v>
      </c>
      <c r="E95" s="303">
        <f t="shared" si="40"/>
        <v>0</v>
      </c>
      <c r="F95" s="303">
        <f t="shared" si="40"/>
        <v>0</v>
      </c>
      <c r="G95" s="303">
        <f t="shared" si="40"/>
        <v>0</v>
      </c>
      <c r="H95" s="303">
        <f t="shared" si="40"/>
        <v>0</v>
      </c>
      <c r="I95" s="303">
        <f t="shared" si="40"/>
        <v>0</v>
      </c>
      <c r="J95" s="303">
        <f t="shared" si="40"/>
        <v>0</v>
      </c>
      <c r="K95" s="303">
        <f t="shared" si="40"/>
        <v>0</v>
      </c>
      <c r="L95" s="303">
        <f t="shared" si="40"/>
        <v>0</v>
      </c>
      <c r="M95" s="303">
        <f t="shared" si="40"/>
        <v>0</v>
      </c>
      <c r="N95" s="303">
        <f t="shared" si="40"/>
        <v>0</v>
      </c>
      <c r="O95" s="303">
        <f t="shared" si="40"/>
        <v>0</v>
      </c>
      <c r="P95" s="303">
        <f t="shared" si="40"/>
        <v>0</v>
      </c>
      <c r="Q95" s="303">
        <f t="shared" si="40"/>
        <v>0</v>
      </c>
      <c r="R95" s="303">
        <f t="shared" si="40"/>
        <v>0</v>
      </c>
      <c r="S95" s="303">
        <f t="shared" si="40"/>
        <v>0</v>
      </c>
      <c r="T95" s="303">
        <f t="shared" si="40"/>
        <v>0</v>
      </c>
      <c r="U95" s="303">
        <f t="shared" si="40"/>
        <v>0</v>
      </c>
      <c r="V95" s="303">
        <f t="shared" si="40"/>
        <v>0</v>
      </c>
      <c r="W95" s="303">
        <f t="shared" si="40"/>
        <v>0</v>
      </c>
      <c r="X95" s="303">
        <f t="shared" si="40"/>
        <v>0</v>
      </c>
      <c r="Y95" s="303">
        <f t="shared" si="40"/>
        <v>0</v>
      </c>
      <c r="Z95" s="303">
        <f t="shared" si="40"/>
        <v>0</v>
      </c>
      <c r="AA95" s="303">
        <f t="shared" si="40"/>
        <v>0</v>
      </c>
      <c r="AB95" s="303">
        <f t="shared" si="40"/>
        <v>0</v>
      </c>
      <c r="AC95" s="303">
        <f t="shared" si="40"/>
        <v>0</v>
      </c>
      <c r="AD95" s="303">
        <f t="shared" si="40"/>
        <v>0</v>
      </c>
      <c r="AE95" s="303">
        <f t="shared" si="40"/>
        <v>0</v>
      </c>
      <c r="AF95" s="303">
        <f t="shared" si="40"/>
        <v>0</v>
      </c>
      <c r="AG95" s="303">
        <f t="shared" si="40"/>
        <v>0</v>
      </c>
      <c r="AH95" s="303">
        <f t="shared" si="40"/>
        <v>0</v>
      </c>
      <c r="AI95" s="303">
        <f t="shared" si="40"/>
        <v>0</v>
      </c>
      <c r="AJ95" s="303">
        <f t="shared" si="40"/>
        <v>0</v>
      </c>
      <c r="AK95" s="303">
        <f t="shared" si="40"/>
        <v>0</v>
      </c>
      <c r="AL95" s="303">
        <f t="shared" si="40"/>
        <v>0</v>
      </c>
      <c r="AM95" s="303">
        <f t="shared" si="40"/>
        <v>0</v>
      </c>
      <c r="AN95" s="303">
        <f t="shared" si="40"/>
        <v>0</v>
      </c>
      <c r="AO95" s="303">
        <f t="shared" si="40"/>
        <v>0</v>
      </c>
      <c r="AP95" s="304">
        <f t="shared" si="40"/>
        <v>0</v>
      </c>
      <c r="AQ95" s="305">
        <f t="shared" si="39"/>
        <v>0</v>
      </c>
    </row>
    <row r="96" spans="2:43" s="174" customFormat="1" ht="13.5" customHeight="1">
      <c r="B96" s="288">
        <v>3</v>
      </c>
      <c r="C96" s="297" t="str">
        <v>漁業</v>
      </c>
      <c r="D96" s="302">
        <f t="shared" ref="D96:AP96" si="41">D$91*D53</f>
        <v>0</v>
      </c>
      <c r="E96" s="303">
        <f t="shared" si="41"/>
        <v>0</v>
      </c>
      <c r="F96" s="303">
        <f t="shared" si="41"/>
        <v>0</v>
      </c>
      <c r="G96" s="303">
        <f t="shared" si="41"/>
        <v>0</v>
      </c>
      <c r="H96" s="303">
        <f t="shared" si="41"/>
        <v>0</v>
      </c>
      <c r="I96" s="303">
        <f t="shared" si="41"/>
        <v>0</v>
      </c>
      <c r="J96" s="303">
        <f t="shared" si="41"/>
        <v>0</v>
      </c>
      <c r="K96" s="303">
        <f t="shared" si="41"/>
        <v>0</v>
      </c>
      <c r="L96" s="303">
        <f t="shared" si="41"/>
        <v>0</v>
      </c>
      <c r="M96" s="303">
        <f t="shared" si="41"/>
        <v>0</v>
      </c>
      <c r="N96" s="303">
        <f t="shared" si="41"/>
        <v>0</v>
      </c>
      <c r="O96" s="303">
        <f t="shared" si="41"/>
        <v>0</v>
      </c>
      <c r="P96" s="303">
        <f t="shared" si="41"/>
        <v>0</v>
      </c>
      <c r="Q96" s="303">
        <f t="shared" si="41"/>
        <v>0</v>
      </c>
      <c r="R96" s="303">
        <f t="shared" si="41"/>
        <v>0</v>
      </c>
      <c r="S96" s="303">
        <f t="shared" si="41"/>
        <v>0</v>
      </c>
      <c r="T96" s="303">
        <f t="shared" si="41"/>
        <v>0</v>
      </c>
      <c r="U96" s="303">
        <f t="shared" si="41"/>
        <v>0</v>
      </c>
      <c r="V96" s="303">
        <f t="shared" si="41"/>
        <v>0</v>
      </c>
      <c r="W96" s="303">
        <f t="shared" si="41"/>
        <v>0</v>
      </c>
      <c r="X96" s="303">
        <f t="shared" si="41"/>
        <v>0</v>
      </c>
      <c r="Y96" s="303">
        <f t="shared" si="41"/>
        <v>0</v>
      </c>
      <c r="Z96" s="303">
        <f t="shared" si="41"/>
        <v>0</v>
      </c>
      <c r="AA96" s="303">
        <f t="shared" si="41"/>
        <v>0</v>
      </c>
      <c r="AB96" s="303">
        <f t="shared" si="41"/>
        <v>0</v>
      </c>
      <c r="AC96" s="303">
        <f t="shared" si="41"/>
        <v>0</v>
      </c>
      <c r="AD96" s="303">
        <f t="shared" si="41"/>
        <v>0</v>
      </c>
      <c r="AE96" s="303">
        <f t="shared" si="41"/>
        <v>0</v>
      </c>
      <c r="AF96" s="303">
        <f t="shared" si="41"/>
        <v>0</v>
      </c>
      <c r="AG96" s="303">
        <f t="shared" si="41"/>
        <v>0</v>
      </c>
      <c r="AH96" s="303">
        <f t="shared" si="41"/>
        <v>0</v>
      </c>
      <c r="AI96" s="303">
        <f t="shared" si="41"/>
        <v>0</v>
      </c>
      <c r="AJ96" s="303">
        <f t="shared" si="41"/>
        <v>0</v>
      </c>
      <c r="AK96" s="303">
        <f t="shared" si="41"/>
        <v>0</v>
      </c>
      <c r="AL96" s="303">
        <f t="shared" si="41"/>
        <v>0</v>
      </c>
      <c r="AM96" s="303">
        <f t="shared" si="41"/>
        <v>0</v>
      </c>
      <c r="AN96" s="303">
        <f t="shared" si="41"/>
        <v>0</v>
      </c>
      <c r="AO96" s="303">
        <f t="shared" si="41"/>
        <v>0</v>
      </c>
      <c r="AP96" s="304">
        <f t="shared" si="41"/>
        <v>0</v>
      </c>
      <c r="AQ96" s="305">
        <f t="shared" si="39"/>
        <v>0</v>
      </c>
    </row>
    <row r="97" spans="2:43" s="174" customFormat="1" ht="13.5" customHeight="1">
      <c r="B97" s="288">
        <v>4</v>
      </c>
      <c r="C97" s="297" t="str">
        <v>鉱業</v>
      </c>
      <c r="D97" s="302">
        <f t="shared" ref="D97:AP97" si="42">D$91*D54</f>
        <v>0</v>
      </c>
      <c r="E97" s="303">
        <f t="shared" si="42"/>
        <v>0</v>
      </c>
      <c r="F97" s="303">
        <f t="shared" si="42"/>
        <v>0</v>
      </c>
      <c r="G97" s="303">
        <f t="shared" si="42"/>
        <v>0</v>
      </c>
      <c r="H97" s="303">
        <f t="shared" si="42"/>
        <v>0</v>
      </c>
      <c r="I97" s="303">
        <f t="shared" si="42"/>
        <v>0</v>
      </c>
      <c r="J97" s="303">
        <f t="shared" si="42"/>
        <v>0</v>
      </c>
      <c r="K97" s="303">
        <f t="shared" si="42"/>
        <v>0</v>
      </c>
      <c r="L97" s="303">
        <f t="shared" si="42"/>
        <v>0</v>
      </c>
      <c r="M97" s="303">
        <f t="shared" si="42"/>
        <v>0</v>
      </c>
      <c r="N97" s="303">
        <f t="shared" si="42"/>
        <v>0</v>
      </c>
      <c r="O97" s="303">
        <f t="shared" si="42"/>
        <v>0</v>
      </c>
      <c r="P97" s="303">
        <f t="shared" si="42"/>
        <v>0</v>
      </c>
      <c r="Q97" s="303">
        <f t="shared" si="42"/>
        <v>0</v>
      </c>
      <c r="R97" s="303">
        <f t="shared" si="42"/>
        <v>0</v>
      </c>
      <c r="S97" s="303">
        <f t="shared" si="42"/>
        <v>0</v>
      </c>
      <c r="T97" s="303">
        <f t="shared" si="42"/>
        <v>0</v>
      </c>
      <c r="U97" s="303">
        <f t="shared" si="42"/>
        <v>0</v>
      </c>
      <c r="V97" s="303">
        <f t="shared" si="42"/>
        <v>0</v>
      </c>
      <c r="W97" s="303">
        <f t="shared" si="42"/>
        <v>0</v>
      </c>
      <c r="X97" s="303">
        <f t="shared" si="42"/>
        <v>0</v>
      </c>
      <c r="Y97" s="303">
        <f t="shared" si="42"/>
        <v>0</v>
      </c>
      <c r="Z97" s="303">
        <f t="shared" si="42"/>
        <v>0</v>
      </c>
      <c r="AA97" s="303">
        <f t="shared" si="42"/>
        <v>0</v>
      </c>
      <c r="AB97" s="303">
        <f t="shared" si="42"/>
        <v>0</v>
      </c>
      <c r="AC97" s="303">
        <f t="shared" si="42"/>
        <v>0</v>
      </c>
      <c r="AD97" s="303">
        <f t="shared" si="42"/>
        <v>0</v>
      </c>
      <c r="AE97" s="303">
        <f t="shared" si="42"/>
        <v>0</v>
      </c>
      <c r="AF97" s="303">
        <f t="shared" si="42"/>
        <v>0</v>
      </c>
      <c r="AG97" s="303">
        <f t="shared" si="42"/>
        <v>0</v>
      </c>
      <c r="AH97" s="303">
        <f t="shared" si="42"/>
        <v>0</v>
      </c>
      <c r="AI97" s="303">
        <f t="shared" si="42"/>
        <v>0</v>
      </c>
      <c r="AJ97" s="303">
        <f t="shared" si="42"/>
        <v>0</v>
      </c>
      <c r="AK97" s="303">
        <f t="shared" si="42"/>
        <v>0</v>
      </c>
      <c r="AL97" s="303">
        <f t="shared" si="42"/>
        <v>0</v>
      </c>
      <c r="AM97" s="303">
        <f t="shared" si="42"/>
        <v>0</v>
      </c>
      <c r="AN97" s="303">
        <f t="shared" si="42"/>
        <v>0</v>
      </c>
      <c r="AO97" s="303">
        <f t="shared" si="42"/>
        <v>0</v>
      </c>
      <c r="AP97" s="304">
        <f t="shared" si="42"/>
        <v>0</v>
      </c>
      <c r="AQ97" s="305">
        <f t="shared" si="39"/>
        <v>0</v>
      </c>
    </row>
    <row r="98" spans="2:43" s="174" customFormat="1" ht="13.5" customHeight="1">
      <c r="B98" s="288">
        <v>5</v>
      </c>
      <c r="C98" s="297" t="str">
        <v>飲食料品</v>
      </c>
      <c r="D98" s="302">
        <f t="shared" ref="D98:AP98" si="43">D$91*D55</f>
        <v>0</v>
      </c>
      <c r="E98" s="303">
        <f t="shared" si="43"/>
        <v>0</v>
      </c>
      <c r="F98" s="303">
        <f t="shared" si="43"/>
        <v>0</v>
      </c>
      <c r="G98" s="303">
        <f t="shared" si="43"/>
        <v>0</v>
      </c>
      <c r="H98" s="303">
        <f t="shared" si="43"/>
        <v>0</v>
      </c>
      <c r="I98" s="303">
        <f t="shared" si="43"/>
        <v>0</v>
      </c>
      <c r="J98" s="303">
        <f t="shared" si="43"/>
        <v>0</v>
      </c>
      <c r="K98" s="303">
        <f t="shared" si="43"/>
        <v>0</v>
      </c>
      <c r="L98" s="303">
        <f t="shared" si="43"/>
        <v>0</v>
      </c>
      <c r="M98" s="303">
        <f t="shared" si="43"/>
        <v>0</v>
      </c>
      <c r="N98" s="303">
        <f t="shared" si="43"/>
        <v>0</v>
      </c>
      <c r="O98" s="303">
        <f t="shared" si="43"/>
        <v>0</v>
      </c>
      <c r="P98" s="303">
        <f t="shared" si="43"/>
        <v>0</v>
      </c>
      <c r="Q98" s="303">
        <f t="shared" si="43"/>
        <v>0</v>
      </c>
      <c r="R98" s="303">
        <f t="shared" si="43"/>
        <v>0</v>
      </c>
      <c r="S98" s="303">
        <f t="shared" si="43"/>
        <v>0</v>
      </c>
      <c r="T98" s="303">
        <f t="shared" si="43"/>
        <v>0</v>
      </c>
      <c r="U98" s="303">
        <f t="shared" si="43"/>
        <v>0</v>
      </c>
      <c r="V98" s="303">
        <f t="shared" si="43"/>
        <v>0</v>
      </c>
      <c r="W98" s="303">
        <f t="shared" si="43"/>
        <v>0</v>
      </c>
      <c r="X98" s="303">
        <f t="shared" si="43"/>
        <v>0</v>
      </c>
      <c r="Y98" s="303">
        <f t="shared" si="43"/>
        <v>0</v>
      </c>
      <c r="Z98" s="303">
        <f t="shared" si="43"/>
        <v>0</v>
      </c>
      <c r="AA98" s="303">
        <f t="shared" si="43"/>
        <v>0</v>
      </c>
      <c r="AB98" s="303">
        <f t="shared" si="43"/>
        <v>0</v>
      </c>
      <c r="AC98" s="303">
        <f t="shared" si="43"/>
        <v>0</v>
      </c>
      <c r="AD98" s="303">
        <f t="shared" si="43"/>
        <v>0</v>
      </c>
      <c r="AE98" s="303">
        <f t="shared" si="43"/>
        <v>0</v>
      </c>
      <c r="AF98" s="303">
        <f t="shared" si="43"/>
        <v>0</v>
      </c>
      <c r="AG98" s="303">
        <f t="shared" si="43"/>
        <v>0</v>
      </c>
      <c r="AH98" s="303">
        <f t="shared" si="43"/>
        <v>0</v>
      </c>
      <c r="AI98" s="303">
        <f t="shared" si="43"/>
        <v>0</v>
      </c>
      <c r="AJ98" s="303">
        <f t="shared" si="43"/>
        <v>0</v>
      </c>
      <c r="AK98" s="303">
        <f t="shared" si="43"/>
        <v>0</v>
      </c>
      <c r="AL98" s="303">
        <f t="shared" si="43"/>
        <v>0</v>
      </c>
      <c r="AM98" s="303">
        <f t="shared" si="43"/>
        <v>0</v>
      </c>
      <c r="AN98" s="303">
        <f t="shared" si="43"/>
        <v>0</v>
      </c>
      <c r="AO98" s="303">
        <f t="shared" si="43"/>
        <v>0</v>
      </c>
      <c r="AP98" s="304">
        <f t="shared" si="43"/>
        <v>0</v>
      </c>
      <c r="AQ98" s="305">
        <f t="shared" si="39"/>
        <v>0</v>
      </c>
    </row>
    <row r="99" spans="2:43" s="174" customFormat="1" ht="13.5" customHeight="1">
      <c r="B99" s="288">
        <v>6</v>
      </c>
      <c r="C99" s="297" t="str">
        <v>繊維製品</v>
      </c>
      <c r="D99" s="302">
        <f t="shared" ref="D99:AP99" si="44">D$91*D56</f>
        <v>0</v>
      </c>
      <c r="E99" s="303">
        <f t="shared" si="44"/>
        <v>0</v>
      </c>
      <c r="F99" s="303">
        <f t="shared" si="44"/>
        <v>0</v>
      </c>
      <c r="G99" s="303">
        <f t="shared" si="44"/>
        <v>0</v>
      </c>
      <c r="H99" s="303">
        <f t="shared" si="44"/>
        <v>0</v>
      </c>
      <c r="I99" s="303">
        <f t="shared" si="44"/>
        <v>0</v>
      </c>
      <c r="J99" s="303">
        <f t="shared" si="44"/>
        <v>0</v>
      </c>
      <c r="K99" s="303">
        <f t="shared" si="44"/>
        <v>0</v>
      </c>
      <c r="L99" s="303">
        <f t="shared" si="44"/>
        <v>0</v>
      </c>
      <c r="M99" s="303">
        <f t="shared" si="44"/>
        <v>0</v>
      </c>
      <c r="N99" s="303">
        <f t="shared" si="44"/>
        <v>0</v>
      </c>
      <c r="O99" s="303">
        <f t="shared" si="44"/>
        <v>0</v>
      </c>
      <c r="P99" s="303">
        <f t="shared" si="44"/>
        <v>0</v>
      </c>
      <c r="Q99" s="303">
        <f t="shared" si="44"/>
        <v>0</v>
      </c>
      <c r="R99" s="303">
        <f t="shared" si="44"/>
        <v>0</v>
      </c>
      <c r="S99" s="303">
        <f t="shared" si="44"/>
        <v>0</v>
      </c>
      <c r="T99" s="303">
        <f t="shared" si="44"/>
        <v>0</v>
      </c>
      <c r="U99" s="303">
        <f t="shared" si="44"/>
        <v>0</v>
      </c>
      <c r="V99" s="303">
        <f t="shared" si="44"/>
        <v>0</v>
      </c>
      <c r="W99" s="303">
        <f t="shared" si="44"/>
        <v>0</v>
      </c>
      <c r="X99" s="303">
        <f t="shared" si="44"/>
        <v>0</v>
      </c>
      <c r="Y99" s="303">
        <f t="shared" si="44"/>
        <v>0</v>
      </c>
      <c r="Z99" s="303">
        <f t="shared" si="44"/>
        <v>0</v>
      </c>
      <c r="AA99" s="303">
        <f t="shared" si="44"/>
        <v>0</v>
      </c>
      <c r="AB99" s="303">
        <f t="shared" si="44"/>
        <v>0</v>
      </c>
      <c r="AC99" s="303">
        <f t="shared" si="44"/>
        <v>0</v>
      </c>
      <c r="AD99" s="303">
        <f t="shared" si="44"/>
        <v>0</v>
      </c>
      <c r="AE99" s="303">
        <f t="shared" si="44"/>
        <v>0</v>
      </c>
      <c r="AF99" s="303">
        <f t="shared" si="44"/>
        <v>0</v>
      </c>
      <c r="AG99" s="303">
        <f t="shared" si="44"/>
        <v>0</v>
      </c>
      <c r="AH99" s="303">
        <f t="shared" si="44"/>
        <v>0</v>
      </c>
      <c r="AI99" s="303">
        <f t="shared" si="44"/>
        <v>0</v>
      </c>
      <c r="AJ99" s="303">
        <f t="shared" si="44"/>
        <v>0</v>
      </c>
      <c r="AK99" s="303">
        <f t="shared" si="44"/>
        <v>0</v>
      </c>
      <c r="AL99" s="303">
        <f t="shared" si="44"/>
        <v>0</v>
      </c>
      <c r="AM99" s="303">
        <f t="shared" si="44"/>
        <v>0</v>
      </c>
      <c r="AN99" s="303">
        <f t="shared" si="44"/>
        <v>0</v>
      </c>
      <c r="AO99" s="303">
        <f t="shared" si="44"/>
        <v>0</v>
      </c>
      <c r="AP99" s="304">
        <f t="shared" si="44"/>
        <v>0</v>
      </c>
      <c r="AQ99" s="305">
        <f t="shared" si="39"/>
        <v>0</v>
      </c>
    </row>
    <row r="100" spans="2:43" s="174" customFormat="1" ht="13.5" customHeight="1">
      <c r="B100" s="288">
        <v>7</v>
      </c>
      <c r="C100" s="297" t="str">
        <v>パルプ・紙・木製品</v>
      </c>
      <c r="D100" s="302">
        <f t="shared" ref="D100:AP100" si="45">D$91*D57</f>
        <v>0</v>
      </c>
      <c r="E100" s="303">
        <f t="shared" si="45"/>
        <v>0</v>
      </c>
      <c r="F100" s="303">
        <f t="shared" si="45"/>
        <v>0</v>
      </c>
      <c r="G100" s="303">
        <f t="shared" si="45"/>
        <v>0</v>
      </c>
      <c r="H100" s="303">
        <f t="shared" si="45"/>
        <v>0</v>
      </c>
      <c r="I100" s="303">
        <f t="shared" si="45"/>
        <v>0</v>
      </c>
      <c r="J100" s="303">
        <f t="shared" si="45"/>
        <v>0</v>
      </c>
      <c r="K100" s="303">
        <f t="shared" si="45"/>
        <v>0</v>
      </c>
      <c r="L100" s="303">
        <f t="shared" si="45"/>
        <v>0</v>
      </c>
      <c r="M100" s="303">
        <f t="shared" si="45"/>
        <v>0</v>
      </c>
      <c r="N100" s="303">
        <f t="shared" si="45"/>
        <v>0</v>
      </c>
      <c r="O100" s="303">
        <f t="shared" si="45"/>
        <v>0</v>
      </c>
      <c r="P100" s="303">
        <f t="shared" si="45"/>
        <v>0</v>
      </c>
      <c r="Q100" s="303">
        <f t="shared" si="45"/>
        <v>0</v>
      </c>
      <c r="R100" s="303">
        <f t="shared" si="45"/>
        <v>0</v>
      </c>
      <c r="S100" s="303">
        <f t="shared" si="45"/>
        <v>0</v>
      </c>
      <c r="T100" s="303">
        <f t="shared" si="45"/>
        <v>0</v>
      </c>
      <c r="U100" s="303">
        <f t="shared" si="45"/>
        <v>0</v>
      </c>
      <c r="V100" s="303">
        <f t="shared" si="45"/>
        <v>0</v>
      </c>
      <c r="W100" s="303">
        <f t="shared" si="45"/>
        <v>0</v>
      </c>
      <c r="X100" s="303">
        <f t="shared" si="45"/>
        <v>0</v>
      </c>
      <c r="Y100" s="303">
        <f t="shared" si="45"/>
        <v>0</v>
      </c>
      <c r="Z100" s="303">
        <f t="shared" si="45"/>
        <v>0</v>
      </c>
      <c r="AA100" s="303">
        <f t="shared" si="45"/>
        <v>0</v>
      </c>
      <c r="AB100" s="303">
        <f t="shared" si="45"/>
        <v>0</v>
      </c>
      <c r="AC100" s="303">
        <f t="shared" si="45"/>
        <v>0</v>
      </c>
      <c r="AD100" s="303">
        <f t="shared" si="45"/>
        <v>0</v>
      </c>
      <c r="AE100" s="303">
        <f t="shared" si="45"/>
        <v>0</v>
      </c>
      <c r="AF100" s="303">
        <f t="shared" si="45"/>
        <v>0</v>
      </c>
      <c r="AG100" s="303">
        <f t="shared" si="45"/>
        <v>0</v>
      </c>
      <c r="AH100" s="303">
        <f t="shared" si="45"/>
        <v>0</v>
      </c>
      <c r="AI100" s="303">
        <f t="shared" si="45"/>
        <v>0</v>
      </c>
      <c r="AJ100" s="303">
        <f t="shared" si="45"/>
        <v>0</v>
      </c>
      <c r="AK100" s="303">
        <f t="shared" si="45"/>
        <v>0</v>
      </c>
      <c r="AL100" s="303">
        <f t="shared" si="45"/>
        <v>0</v>
      </c>
      <c r="AM100" s="303">
        <f t="shared" si="45"/>
        <v>0</v>
      </c>
      <c r="AN100" s="303">
        <f t="shared" si="45"/>
        <v>0</v>
      </c>
      <c r="AO100" s="303">
        <f t="shared" si="45"/>
        <v>0</v>
      </c>
      <c r="AP100" s="304">
        <f t="shared" si="45"/>
        <v>0</v>
      </c>
      <c r="AQ100" s="305">
        <f t="shared" si="39"/>
        <v>0</v>
      </c>
    </row>
    <row r="101" spans="2:43" s="174" customFormat="1" ht="13.5" customHeight="1">
      <c r="B101" s="288">
        <v>8</v>
      </c>
      <c r="C101" s="297" t="str">
        <v>化学製品</v>
      </c>
      <c r="D101" s="302">
        <f t="shared" ref="D101:AP101" si="46">D$91*D58</f>
        <v>0</v>
      </c>
      <c r="E101" s="303">
        <f t="shared" si="46"/>
        <v>0</v>
      </c>
      <c r="F101" s="303">
        <f t="shared" si="46"/>
        <v>0</v>
      </c>
      <c r="G101" s="303">
        <f t="shared" si="46"/>
        <v>0</v>
      </c>
      <c r="H101" s="303">
        <f t="shared" si="46"/>
        <v>0</v>
      </c>
      <c r="I101" s="303">
        <f t="shared" si="46"/>
        <v>0</v>
      </c>
      <c r="J101" s="303">
        <f t="shared" si="46"/>
        <v>0</v>
      </c>
      <c r="K101" s="303">
        <f t="shared" si="46"/>
        <v>0</v>
      </c>
      <c r="L101" s="303">
        <f t="shared" si="46"/>
        <v>0</v>
      </c>
      <c r="M101" s="303">
        <f t="shared" si="46"/>
        <v>0</v>
      </c>
      <c r="N101" s="303">
        <f t="shared" si="46"/>
        <v>0</v>
      </c>
      <c r="O101" s="303">
        <f t="shared" si="46"/>
        <v>0</v>
      </c>
      <c r="P101" s="303">
        <f t="shared" si="46"/>
        <v>0</v>
      </c>
      <c r="Q101" s="303">
        <f t="shared" si="46"/>
        <v>0</v>
      </c>
      <c r="R101" s="303">
        <f t="shared" si="46"/>
        <v>0</v>
      </c>
      <c r="S101" s="303">
        <f t="shared" si="46"/>
        <v>0</v>
      </c>
      <c r="T101" s="303">
        <f t="shared" si="46"/>
        <v>0</v>
      </c>
      <c r="U101" s="303">
        <f t="shared" si="46"/>
        <v>0</v>
      </c>
      <c r="V101" s="303">
        <f t="shared" si="46"/>
        <v>0</v>
      </c>
      <c r="W101" s="303">
        <f t="shared" si="46"/>
        <v>0</v>
      </c>
      <c r="X101" s="303">
        <f t="shared" si="46"/>
        <v>0</v>
      </c>
      <c r="Y101" s="303">
        <f t="shared" si="46"/>
        <v>0</v>
      </c>
      <c r="Z101" s="303">
        <f t="shared" si="46"/>
        <v>0</v>
      </c>
      <c r="AA101" s="303">
        <f t="shared" si="46"/>
        <v>0</v>
      </c>
      <c r="AB101" s="303">
        <f t="shared" si="46"/>
        <v>0</v>
      </c>
      <c r="AC101" s="303">
        <f t="shared" si="46"/>
        <v>0</v>
      </c>
      <c r="AD101" s="303">
        <f t="shared" si="46"/>
        <v>0</v>
      </c>
      <c r="AE101" s="303">
        <f t="shared" si="46"/>
        <v>0</v>
      </c>
      <c r="AF101" s="303">
        <f t="shared" si="46"/>
        <v>0</v>
      </c>
      <c r="AG101" s="303">
        <f t="shared" si="46"/>
        <v>0</v>
      </c>
      <c r="AH101" s="303">
        <f t="shared" si="46"/>
        <v>0</v>
      </c>
      <c r="AI101" s="303">
        <f t="shared" si="46"/>
        <v>0</v>
      </c>
      <c r="AJ101" s="303">
        <f t="shared" si="46"/>
        <v>0</v>
      </c>
      <c r="AK101" s="303">
        <f t="shared" si="46"/>
        <v>0</v>
      </c>
      <c r="AL101" s="303">
        <f t="shared" si="46"/>
        <v>0</v>
      </c>
      <c r="AM101" s="303">
        <f t="shared" si="46"/>
        <v>0</v>
      </c>
      <c r="AN101" s="303">
        <f t="shared" si="46"/>
        <v>0</v>
      </c>
      <c r="AO101" s="303">
        <f t="shared" si="46"/>
        <v>0</v>
      </c>
      <c r="AP101" s="304">
        <f t="shared" si="46"/>
        <v>0</v>
      </c>
      <c r="AQ101" s="305">
        <f t="shared" si="39"/>
        <v>0</v>
      </c>
    </row>
    <row r="102" spans="2:43" s="174" customFormat="1" ht="13.5" customHeight="1">
      <c r="B102" s="288">
        <v>9</v>
      </c>
      <c r="C102" s="297" t="str">
        <v>石油・石炭製品</v>
      </c>
      <c r="D102" s="302">
        <f t="shared" ref="D102:AP102" si="47">D$91*D59</f>
        <v>0</v>
      </c>
      <c r="E102" s="303">
        <f t="shared" si="47"/>
        <v>0</v>
      </c>
      <c r="F102" s="303">
        <f t="shared" si="47"/>
        <v>0</v>
      </c>
      <c r="G102" s="303">
        <f t="shared" si="47"/>
        <v>0</v>
      </c>
      <c r="H102" s="303">
        <f t="shared" si="47"/>
        <v>0</v>
      </c>
      <c r="I102" s="303">
        <f t="shared" si="47"/>
        <v>0</v>
      </c>
      <c r="J102" s="303">
        <f t="shared" si="47"/>
        <v>0</v>
      </c>
      <c r="K102" s="303">
        <f t="shared" si="47"/>
        <v>0</v>
      </c>
      <c r="L102" s="303">
        <f t="shared" si="47"/>
        <v>0</v>
      </c>
      <c r="M102" s="303">
        <f t="shared" si="47"/>
        <v>0</v>
      </c>
      <c r="N102" s="303">
        <f t="shared" si="47"/>
        <v>0</v>
      </c>
      <c r="O102" s="303">
        <f t="shared" si="47"/>
        <v>0</v>
      </c>
      <c r="P102" s="303">
        <f t="shared" si="47"/>
        <v>0</v>
      </c>
      <c r="Q102" s="303">
        <f t="shared" si="47"/>
        <v>0</v>
      </c>
      <c r="R102" s="303">
        <f t="shared" si="47"/>
        <v>0</v>
      </c>
      <c r="S102" s="303">
        <f t="shared" si="47"/>
        <v>0</v>
      </c>
      <c r="T102" s="303">
        <f t="shared" si="47"/>
        <v>0</v>
      </c>
      <c r="U102" s="303">
        <f t="shared" si="47"/>
        <v>0</v>
      </c>
      <c r="V102" s="303">
        <f t="shared" si="47"/>
        <v>0</v>
      </c>
      <c r="W102" s="303">
        <f t="shared" si="47"/>
        <v>0</v>
      </c>
      <c r="X102" s="303">
        <f t="shared" si="47"/>
        <v>0</v>
      </c>
      <c r="Y102" s="303">
        <f t="shared" si="47"/>
        <v>0</v>
      </c>
      <c r="Z102" s="303">
        <f t="shared" si="47"/>
        <v>0</v>
      </c>
      <c r="AA102" s="303">
        <f t="shared" si="47"/>
        <v>0</v>
      </c>
      <c r="AB102" s="303">
        <f t="shared" si="47"/>
        <v>0</v>
      </c>
      <c r="AC102" s="303">
        <f t="shared" si="47"/>
        <v>0</v>
      </c>
      <c r="AD102" s="303">
        <f t="shared" si="47"/>
        <v>0</v>
      </c>
      <c r="AE102" s="303">
        <f t="shared" si="47"/>
        <v>0</v>
      </c>
      <c r="AF102" s="303">
        <f t="shared" si="47"/>
        <v>0</v>
      </c>
      <c r="AG102" s="303">
        <f t="shared" si="47"/>
        <v>0</v>
      </c>
      <c r="AH102" s="303">
        <f t="shared" si="47"/>
        <v>0</v>
      </c>
      <c r="AI102" s="303">
        <f t="shared" si="47"/>
        <v>0</v>
      </c>
      <c r="AJ102" s="303">
        <f t="shared" si="47"/>
        <v>0</v>
      </c>
      <c r="AK102" s="303">
        <f t="shared" si="47"/>
        <v>0</v>
      </c>
      <c r="AL102" s="303">
        <f t="shared" si="47"/>
        <v>0</v>
      </c>
      <c r="AM102" s="303">
        <f t="shared" si="47"/>
        <v>0</v>
      </c>
      <c r="AN102" s="303">
        <f t="shared" si="47"/>
        <v>0</v>
      </c>
      <c r="AO102" s="303">
        <f t="shared" si="47"/>
        <v>0</v>
      </c>
      <c r="AP102" s="304">
        <f t="shared" si="47"/>
        <v>0</v>
      </c>
      <c r="AQ102" s="305">
        <f t="shared" si="39"/>
        <v>0</v>
      </c>
    </row>
    <row r="103" spans="2:43" s="174" customFormat="1" ht="13.5" customHeight="1">
      <c r="B103" s="288">
        <v>10</v>
      </c>
      <c r="C103" s="297" t="str">
        <v>プラスチック・ゴム製品</v>
      </c>
      <c r="D103" s="302">
        <f t="shared" ref="D103:AP103" si="48">D$91*D60</f>
        <v>0</v>
      </c>
      <c r="E103" s="303">
        <f t="shared" si="48"/>
        <v>0</v>
      </c>
      <c r="F103" s="303">
        <f t="shared" si="48"/>
        <v>0</v>
      </c>
      <c r="G103" s="303">
        <f t="shared" si="48"/>
        <v>0</v>
      </c>
      <c r="H103" s="303">
        <f t="shared" si="48"/>
        <v>0</v>
      </c>
      <c r="I103" s="303">
        <f t="shared" si="48"/>
        <v>0</v>
      </c>
      <c r="J103" s="303">
        <f t="shared" si="48"/>
        <v>0</v>
      </c>
      <c r="K103" s="303">
        <f t="shared" si="48"/>
        <v>0</v>
      </c>
      <c r="L103" s="303">
        <f t="shared" si="48"/>
        <v>0</v>
      </c>
      <c r="M103" s="303">
        <f t="shared" si="48"/>
        <v>0</v>
      </c>
      <c r="N103" s="303">
        <f t="shared" si="48"/>
        <v>0</v>
      </c>
      <c r="O103" s="303">
        <f t="shared" si="48"/>
        <v>0</v>
      </c>
      <c r="P103" s="303">
        <f t="shared" si="48"/>
        <v>0</v>
      </c>
      <c r="Q103" s="303">
        <f t="shared" si="48"/>
        <v>0</v>
      </c>
      <c r="R103" s="303">
        <f t="shared" si="48"/>
        <v>0</v>
      </c>
      <c r="S103" s="303">
        <f t="shared" si="48"/>
        <v>0</v>
      </c>
      <c r="T103" s="303">
        <f t="shared" si="48"/>
        <v>0</v>
      </c>
      <c r="U103" s="303">
        <f t="shared" si="48"/>
        <v>0</v>
      </c>
      <c r="V103" s="303">
        <f t="shared" si="48"/>
        <v>0</v>
      </c>
      <c r="W103" s="303">
        <f t="shared" si="48"/>
        <v>0</v>
      </c>
      <c r="X103" s="303">
        <f t="shared" si="48"/>
        <v>0</v>
      </c>
      <c r="Y103" s="303">
        <f t="shared" si="48"/>
        <v>0</v>
      </c>
      <c r="Z103" s="303">
        <f t="shared" si="48"/>
        <v>0</v>
      </c>
      <c r="AA103" s="303">
        <f t="shared" si="48"/>
        <v>0</v>
      </c>
      <c r="AB103" s="303">
        <f t="shared" si="48"/>
        <v>0</v>
      </c>
      <c r="AC103" s="303">
        <f t="shared" si="48"/>
        <v>0</v>
      </c>
      <c r="AD103" s="303">
        <f t="shared" si="48"/>
        <v>0</v>
      </c>
      <c r="AE103" s="303">
        <f t="shared" si="48"/>
        <v>0</v>
      </c>
      <c r="AF103" s="303">
        <f t="shared" si="48"/>
        <v>0</v>
      </c>
      <c r="AG103" s="303">
        <f t="shared" si="48"/>
        <v>0</v>
      </c>
      <c r="AH103" s="303">
        <f t="shared" si="48"/>
        <v>0</v>
      </c>
      <c r="AI103" s="303">
        <f t="shared" si="48"/>
        <v>0</v>
      </c>
      <c r="AJ103" s="303">
        <f t="shared" si="48"/>
        <v>0</v>
      </c>
      <c r="AK103" s="303">
        <f t="shared" si="48"/>
        <v>0</v>
      </c>
      <c r="AL103" s="303">
        <f t="shared" si="48"/>
        <v>0</v>
      </c>
      <c r="AM103" s="303">
        <f t="shared" si="48"/>
        <v>0</v>
      </c>
      <c r="AN103" s="303">
        <f t="shared" si="48"/>
        <v>0</v>
      </c>
      <c r="AO103" s="303">
        <f t="shared" si="48"/>
        <v>0</v>
      </c>
      <c r="AP103" s="304">
        <f t="shared" si="48"/>
        <v>0</v>
      </c>
      <c r="AQ103" s="305">
        <f t="shared" si="39"/>
        <v>0</v>
      </c>
    </row>
    <row r="104" spans="2:43" s="174" customFormat="1" ht="13.5" customHeight="1">
      <c r="B104" s="288">
        <v>11</v>
      </c>
      <c r="C104" s="297" t="str">
        <v>窯業・土石製品</v>
      </c>
      <c r="D104" s="302">
        <f t="shared" ref="D104:AP104" si="49">D$91*D61</f>
        <v>0</v>
      </c>
      <c r="E104" s="303">
        <f t="shared" si="49"/>
        <v>0</v>
      </c>
      <c r="F104" s="303">
        <f t="shared" si="49"/>
        <v>0</v>
      </c>
      <c r="G104" s="303">
        <f t="shared" si="49"/>
        <v>0</v>
      </c>
      <c r="H104" s="303">
        <f t="shared" si="49"/>
        <v>0</v>
      </c>
      <c r="I104" s="303">
        <f t="shared" si="49"/>
        <v>0</v>
      </c>
      <c r="J104" s="303">
        <f t="shared" si="49"/>
        <v>0</v>
      </c>
      <c r="K104" s="303">
        <f t="shared" si="49"/>
        <v>0</v>
      </c>
      <c r="L104" s="303">
        <f t="shared" si="49"/>
        <v>0</v>
      </c>
      <c r="M104" s="303">
        <f t="shared" si="49"/>
        <v>0</v>
      </c>
      <c r="N104" s="303">
        <f t="shared" si="49"/>
        <v>0</v>
      </c>
      <c r="O104" s="303">
        <f t="shared" si="49"/>
        <v>0</v>
      </c>
      <c r="P104" s="303">
        <f t="shared" si="49"/>
        <v>0</v>
      </c>
      <c r="Q104" s="303">
        <f t="shared" si="49"/>
        <v>0</v>
      </c>
      <c r="R104" s="303">
        <f t="shared" si="49"/>
        <v>0</v>
      </c>
      <c r="S104" s="303">
        <f t="shared" si="49"/>
        <v>0</v>
      </c>
      <c r="T104" s="303">
        <f t="shared" si="49"/>
        <v>0</v>
      </c>
      <c r="U104" s="303">
        <f t="shared" si="49"/>
        <v>0</v>
      </c>
      <c r="V104" s="303">
        <f t="shared" si="49"/>
        <v>0</v>
      </c>
      <c r="W104" s="303">
        <f t="shared" si="49"/>
        <v>0</v>
      </c>
      <c r="X104" s="303">
        <f t="shared" si="49"/>
        <v>0</v>
      </c>
      <c r="Y104" s="303">
        <f t="shared" si="49"/>
        <v>0</v>
      </c>
      <c r="Z104" s="303">
        <f t="shared" si="49"/>
        <v>0</v>
      </c>
      <c r="AA104" s="303">
        <f t="shared" si="49"/>
        <v>0</v>
      </c>
      <c r="AB104" s="303">
        <f t="shared" si="49"/>
        <v>0</v>
      </c>
      <c r="AC104" s="303">
        <f t="shared" si="49"/>
        <v>0</v>
      </c>
      <c r="AD104" s="303">
        <f t="shared" si="49"/>
        <v>0</v>
      </c>
      <c r="AE104" s="303">
        <f t="shared" si="49"/>
        <v>0</v>
      </c>
      <c r="AF104" s="303">
        <f t="shared" si="49"/>
        <v>0</v>
      </c>
      <c r="AG104" s="303">
        <f t="shared" si="49"/>
        <v>0</v>
      </c>
      <c r="AH104" s="303">
        <f t="shared" si="49"/>
        <v>0</v>
      </c>
      <c r="AI104" s="303">
        <f t="shared" si="49"/>
        <v>0</v>
      </c>
      <c r="AJ104" s="303">
        <f t="shared" si="49"/>
        <v>0</v>
      </c>
      <c r="AK104" s="303">
        <f t="shared" si="49"/>
        <v>0</v>
      </c>
      <c r="AL104" s="303">
        <f t="shared" si="49"/>
        <v>0</v>
      </c>
      <c r="AM104" s="303">
        <f t="shared" si="49"/>
        <v>0</v>
      </c>
      <c r="AN104" s="303">
        <f t="shared" si="49"/>
        <v>0</v>
      </c>
      <c r="AO104" s="303">
        <f t="shared" si="49"/>
        <v>0</v>
      </c>
      <c r="AP104" s="304">
        <f t="shared" si="49"/>
        <v>0</v>
      </c>
      <c r="AQ104" s="305">
        <f t="shared" si="39"/>
        <v>0</v>
      </c>
    </row>
    <row r="105" spans="2:43" s="174" customFormat="1" ht="13.5" customHeight="1">
      <c r="B105" s="288">
        <v>12</v>
      </c>
      <c r="C105" s="297" t="str">
        <v>鉄鋼</v>
      </c>
      <c r="D105" s="302">
        <f t="shared" ref="D105:AP105" si="50">D$91*D62</f>
        <v>0</v>
      </c>
      <c r="E105" s="303">
        <f t="shared" si="50"/>
        <v>0</v>
      </c>
      <c r="F105" s="303">
        <f t="shared" si="50"/>
        <v>0</v>
      </c>
      <c r="G105" s="303">
        <f t="shared" si="50"/>
        <v>0</v>
      </c>
      <c r="H105" s="303">
        <f t="shared" si="50"/>
        <v>0</v>
      </c>
      <c r="I105" s="303">
        <f t="shared" si="50"/>
        <v>0</v>
      </c>
      <c r="J105" s="303">
        <f t="shared" si="50"/>
        <v>0</v>
      </c>
      <c r="K105" s="303">
        <f t="shared" si="50"/>
        <v>0</v>
      </c>
      <c r="L105" s="303">
        <f t="shared" si="50"/>
        <v>0</v>
      </c>
      <c r="M105" s="303">
        <f t="shared" si="50"/>
        <v>0</v>
      </c>
      <c r="N105" s="303">
        <f t="shared" si="50"/>
        <v>0</v>
      </c>
      <c r="O105" s="303">
        <f t="shared" si="50"/>
        <v>0</v>
      </c>
      <c r="P105" s="303">
        <f t="shared" si="50"/>
        <v>0</v>
      </c>
      <c r="Q105" s="303">
        <f t="shared" si="50"/>
        <v>0</v>
      </c>
      <c r="R105" s="303">
        <f t="shared" si="50"/>
        <v>0</v>
      </c>
      <c r="S105" s="303">
        <f t="shared" si="50"/>
        <v>0</v>
      </c>
      <c r="T105" s="303">
        <f t="shared" si="50"/>
        <v>0</v>
      </c>
      <c r="U105" s="303">
        <f t="shared" si="50"/>
        <v>0</v>
      </c>
      <c r="V105" s="303">
        <f t="shared" si="50"/>
        <v>0</v>
      </c>
      <c r="W105" s="303">
        <f t="shared" si="50"/>
        <v>0</v>
      </c>
      <c r="X105" s="303">
        <f t="shared" si="50"/>
        <v>0</v>
      </c>
      <c r="Y105" s="303">
        <f t="shared" si="50"/>
        <v>0</v>
      </c>
      <c r="Z105" s="303">
        <f t="shared" si="50"/>
        <v>0</v>
      </c>
      <c r="AA105" s="303">
        <f t="shared" si="50"/>
        <v>0</v>
      </c>
      <c r="AB105" s="303">
        <f t="shared" si="50"/>
        <v>0</v>
      </c>
      <c r="AC105" s="303">
        <f t="shared" si="50"/>
        <v>0</v>
      </c>
      <c r="AD105" s="303">
        <f t="shared" si="50"/>
        <v>0</v>
      </c>
      <c r="AE105" s="303">
        <f t="shared" si="50"/>
        <v>0</v>
      </c>
      <c r="AF105" s="303">
        <f t="shared" si="50"/>
        <v>0</v>
      </c>
      <c r="AG105" s="303">
        <f t="shared" si="50"/>
        <v>0</v>
      </c>
      <c r="AH105" s="303">
        <f t="shared" si="50"/>
        <v>0</v>
      </c>
      <c r="AI105" s="303">
        <f t="shared" si="50"/>
        <v>0</v>
      </c>
      <c r="AJ105" s="303">
        <f t="shared" si="50"/>
        <v>0</v>
      </c>
      <c r="AK105" s="303">
        <f t="shared" si="50"/>
        <v>0</v>
      </c>
      <c r="AL105" s="303">
        <f t="shared" si="50"/>
        <v>0</v>
      </c>
      <c r="AM105" s="303">
        <f t="shared" si="50"/>
        <v>0</v>
      </c>
      <c r="AN105" s="303">
        <f t="shared" si="50"/>
        <v>0</v>
      </c>
      <c r="AO105" s="303">
        <f t="shared" si="50"/>
        <v>0</v>
      </c>
      <c r="AP105" s="304">
        <f t="shared" si="50"/>
        <v>0</v>
      </c>
      <c r="AQ105" s="305">
        <f t="shared" si="39"/>
        <v>0</v>
      </c>
    </row>
    <row r="106" spans="2:43" s="174" customFormat="1" ht="13.5" customHeight="1">
      <c r="B106" s="288">
        <v>13</v>
      </c>
      <c r="C106" s="297" t="str">
        <v>非鉄金属</v>
      </c>
      <c r="D106" s="302">
        <f t="shared" ref="D106:AP106" si="51">D$91*D63</f>
        <v>0</v>
      </c>
      <c r="E106" s="303">
        <f t="shared" si="51"/>
        <v>0</v>
      </c>
      <c r="F106" s="303">
        <f t="shared" si="51"/>
        <v>0</v>
      </c>
      <c r="G106" s="303">
        <f t="shared" si="51"/>
        <v>0</v>
      </c>
      <c r="H106" s="303">
        <f t="shared" si="51"/>
        <v>0</v>
      </c>
      <c r="I106" s="303">
        <f t="shared" si="51"/>
        <v>0</v>
      </c>
      <c r="J106" s="303">
        <f t="shared" si="51"/>
        <v>0</v>
      </c>
      <c r="K106" s="303">
        <f t="shared" si="51"/>
        <v>0</v>
      </c>
      <c r="L106" s="303">
        <f t="shared" si="51"/>
        <v>0</v>
      </c>
      <c r="M106" s="303">
        <f t="shared" si="51"/>
        <v>0</v>
      </c>
      <c r="N106" s="303">
        <f t="shared" si="51"/>
        <v>0</v>
      </c>
      <c r="O106" s="303">
        <f t="shared" si="51"/>
        <v>0</v>
      </c>
      <c r="P106" s="303">
        <f t="shared" si="51"/>
        <v>0</v>
      </c>
      <c r="Q106" s="303">
        <f t="shared" si="51"/>
        <v>0</v>
      </c>
      <c r="R106" s="303">
        <f t="shared" si="51"/>
        <v>0</v>
      </c>
      <c r="S106" s="303">
        <f t="shared" si="51"/>
        <v>0</v>
      </c>
      <c r="T106" s="303">
        <f t="shared" si="51"/>
        <v>0</v>
      </c>
      <c r="U106" s="303">
        <f t="shared" si="51"/>
        <v>0</v>
      </c>
      <c r="V106" s="303">
        <f t="shared" si="51"/>
        <v>0</v>
      </c>
      <c r="W106" s="303">
        <f t="shared" si="51"/>
        <v>0</v>
      </c>
      <c r="X106" s="303">
        <f t="shared" si="51"/>
        <v>0</v>
      </c>
      <c r="Y106" s="303">
        <f t="shared" si="51"/>
        <v>0</v>
      </c>
      <c r="Z106" s="303">
        <f t="shared" si="51"/>
        <v>0</v>
      </c>
      <c r="AA106" s="303">
        <f t="shared" si="51"/>
        <v>0</v>
      </c>
      <c r="AB106" s="303">
        <f t="shared" si="51"/>
        <v>0</v>
      </c>
      <c r="AC106" s="303">
        <f t="shared" si="51"/>
        <v>0</v>
      </c>
      <c r="AD106" s="303">
        <f t="shared" si="51"/>
        <v>0</v>
      </c>
      <c r="AE106" s="303">
        <f t="shared" si="51"/>
        <v>0</v>
      </c>
      <c r="AF106" s="303">
        <f t="shared" si="51"/>
        <v>0</v>
      </c>
      <c r="AG106" s="303">
        <f t="shared" si="51"/>
        <v>0</v>
      </c>
      <c r="AH106" s="303">
        <f t="shared" si="51"/>
        <v>0</v>
      </c>
      <c r="AI106" s="303">
        <f t="shared" si="51"/>
        <v>0</v>
      </c>
      <c r="AJ106" s="303">
        <f t="shared" si="51"/>
        <v>0</v>
      </c>
      <c r="AK106" s="303">
        <f t="shared" si="51"/>
        <v>0</v>
      </c>
      <c r="AL106" s="303">
        <f t="shared" si="51"/>
        <v>0</v>
      </c>
      <c r="AM106" s="303">
        <f t="shared" si="51"/>
        <v>0</v>
      </c>
      <c r="AN106" s="303">
        <f t="shared" si="51"/>
        <v>0</v>
      </c>
      <c r="AO106" s="303">
        <f t="shared" si="51"/>
        <v>0</v>
      </c>
      <c r="AP106" s="304">
        <f t="shared" si="51"/>
        <v>0</v>
      </c>
      <c r="AQ106" s="305">
        <f t="shared" si="39"/>
        <v>0</v>
      </c>
    </row>
    <row r="107" spans="2:43" s="174" customFormat="1" ht="13.5" customHeight="1">
      <c r="B107" s="288">
        <v>14</v>
      </c>
      <c r="C107" s="297" t="str">
        <v>金属製品</v>
      </c>
      <c r="D107" s="302">
        <f t="shared" ref="D107:AP107" si="52">D$91*D64</f>
        <v>0</v>
      </c>
      <c r="E107" s="303">
        <f t="shared" si="52"/>
        <v>0</v>
      </c>
      <c r="F107" s="303">
        <f t="shared" si="52"/>
        <v>0</v>
      </c>
      <c r="G107" s="303">
        <f t="shared" si="52"/>
        <v>0</v>
      </c>
      <c r="H107" s="303">
        <f t="shared" si="52"/>
        <v>0</v>
      </c>
      <c r="I107" s="303">
        <f t="shared" si="52"/>
        <v>0</v>
      </c>
      <c r="J107" s="303">
        <f t="shared" si="52"/>
        <v>0</v>
      </c>
      <c r="K107" s="303">
        <f t="shared" si="52"/>
        <v>0</v>
      </c>
      <c r="L107" s="303">
        <f t="shared" si="52"/>
        <v>0</v>
      </c>
      <c r="M107" s="303">
        <f t="shared" si="52"/>
        <v>0</v>
      </c>
      <c r="N107" s="303">
        <f t="shared" si="52"/>
        <v>0</v>
      </c>
      <c r="O107" s="303">
        <f t="shared" si="52"/>
        <v>0</v>
      </c>
      <c r="P107" s="303">
        <f t="shared" si="52"/>
        <v>0</v>
      </c>
      <c r="Q107" s="303">
        <f t="shared" si="52"/>
        <v>0</v>
      </c>
      <c r="R107" s="303">
        <f t="shared" si="52"/>
        <v>0</v>
      </c>
      <c r="S107" s="303">
        <f t="shared" si="52"/>
        <v>0</v>
      </c>
      <c r="T107" s="303">
        <f t="shared" si="52"/>
        <v>0</v>
      </c>
      <c r="U107" s="303">
        <f t="shared" si="52"/>
        <v>0</v>
      </c>
      <c r="V107" s="303">
        <f t="shared" si="52"/>
        <v>0</v>
      </c>
      <c r="W107" s="303">
        <f t="shared" si="52"/>
        <v>0</v>
      </c>
      <c r="X107" s="303">
        <f t="shared" si="52"/>
        <v>0</v>
      </c>
      <c r="Y107" s="303">
        <f t="shared" si="52"/>
        <v>0</v>
      </c>
      <c r="Z107" s="303">
        <f t="shared" si="52"/>
        <v>0</v>
      </c>
      <c r="AA107" s="303">
        <f t="shared" si="52"/>
        <v>0</v>
      </c>
      <c r="AB107" s="303">
        <f t="shared" si="52"/>
        <v>0</v>
      </c>
      <c r="AC107" s="303">
        <f t="shared" si="52"/>
        <v>0</v>
      </c>
      <c r="AD107" s="303">
        <f t="shared" si="52"/>
        <v>0</v>
      </c>
      <c r="AE107" s="303">
        <f t="shared" si="52"/>
        <v>0</v>
      </c>
      <c r="AF107" s="303">
        <f t="shared" si="52"/>
        <v>0</v>
      </c>
      <c r="AG107" s="303">
        <f t="shared" si="52"/>
        <v>0</v>
      </c>
      <c r="AH107" s="303">
        <f t="shared" si="52"/>
        <v>0</v>
      </c>
      <c r="AI107" s="303">
        <f t="shared" si="52"/>
        <v>0</v>
      </c>
      <c r="AJ107" s="303">
        <f t="shared" si="52"/>
        <v>0</v>
      </c>
      <c r="AK107" s="303">
        <f t="shared" si="52"/>
        <v>0</v>
      </c>
      <c r="AL107" s="303">
        <f t="shared" si="52"/>
        <v>0</v>
      </c>
      <c r="AM107" s="303">
        <f t="shared" si="52"/>
        <v>0</v>
      </c>
      <c r="AN107" s="303">
        <f t="shared" si="52"/>
        <v>0</v>
      </c>
      <c r="AO107" s="303">
        <f t="shared" si="52"/>
        <v>0</v>
      </c>
      <c r="AP107" s="304">
        <f t="shared" si="52"/>
        <v>0</v>
      </c>
      <c r="AQ107" s="305">
        <f t="shared" si="39"/>
        <v>0</v>
      </c>
    </row>
    <row r="108" spans="2:43" s="174" customFormat="1" ht="13.5" customHeight="1">
      <c r="B108" s="288">
        <v>15</v>
      </c>
      <c r="C108" s="297" t="str">
        <v>はん用機械</v>
      </c>
      <c r="D108" s="302">
        <f t="shared" ref="D108:AP108" si="53">D$91*D65</f>
        <v>0</v>
      </c>
      <c r="E108" s="303">
        <f t="shared" si="53"/>
        <v>0</v>
      </c>
      <c r="F108" s="303">
        <f t="shared" si="53"/>
        <v>0</v>
      </c>
      <c r="G108" s="303">
        <f t="shared" si="53"/>
        <v>0</v>
      </c>
      <c r="H108" s="303">
        <f t="shared" si="53"/>
        <v>0</v>
      </c>
      <c r="I108" s="303">
        <f t="shared" si="53"/>
        <v>0</v>
      </c>
      <c r="J108" s="303">
        <f t="shared" si="53"/>
        <v>0</v>
      </c>
      <c r="K108" s="303">
        <f t="shared" si="53"/>
        <v>0</v>
      </c>
      <c r="L108" s="303">
        <f t="shared" si="53"/>
        <v>0</v>
      </c>
      <c r="M108" s="303">
        <f t="shared" si="53"/>
        <v>0</v>
      </c>
      <c r="N108" s="303">
        <f t="shared" si="53"/>
        <v>0</v>
      </c>
      <c r="O108" s="303">
        <f t="shared" si="53"/>
        <v>0</v>
      </c>
      <c r="P108" s="303">
        <f t="shared" si="53"/>
        <v>0</v>
      </c>
      <c r="Q108" s="303">
        <f t="shared" si="53"/>
        <v>0</v>
      </c>
      <c r="R108" s="303">
        <f t="shared" si="53"/>
        <v>0</v>
      </c>
      <c r="S108" s="303">
        <f t="shared" si="53"/>
        <v>0</v>
      </c>
      <c r="T108" s="303">
        <f t="shared" si="53"/>
        <v>0</v>
      </c>
      <c r="U108" s="303">
        <f t="shared" si="53"/>
        <v>0</v>
      </c>
      <c r="V108" s="303">
        <f t="shared" si="53"/>
        <v>0</v>
      </c>
      <c r="W108" s="303">
        <f t="shared" si="53"/>
        <v>0</v>
      </c>
      <c r="X108" s="303">
        <f t="shared" si="53"/>
        <v>0</v>
      </c>
      <c r="Y108" s="303">
        <f t="shared" si="53"/>
        <v>0</v>
      </c>
      <c r="Z108" s="303">
        <f t="shared" si="53"/>
        <v>0</v>
      </c>
      <c r="AA108" s="303">
        <f t="shared" si="53"/>
        <v>0</v>
      </c>
      <c r="AB108" s="303">
        <f t="shared" si="53"/>
        <v>0</v>
      </c>
      <c r="AC108" s="303">
        <f t="shared" si="53"/>
        <v>0</v>
      </c>
      <c r="AD108" s="303">
        <f t="shared" si="53"/>
        <v>0</v>
      </c>
      <c r="AE108" s="303">
        <f t="shared" si="53"/>
        <v>0</v>
      </c>
      <c r="AF108" s="303">
        <f t="shared" si="53"/>
        <v>0</v>
      </c>
      <c r="AG108" s="303">
        <f t="shared" si="53"/>
        <v>0</v>
      </c>
      <c r="AH108" s="303">
        <f t="shared" si="53"/>
        <v>0</v>
      </c>
      <c r="AI108" s="303">
        <f t="shared" si="53"/>
        <v>0</v>
      </c>
      <c r="AJ108" s="303">
        <f t="shared" si="53"/>
        <v>0</v>
      </c>
      <c r="AK108" s="303">
        <f t="shared" si="53"/>
        <v>0</v>
      </c>
      <c r="AL108" s="303">
        <f t="shared" si="53"/>
        <v>0</v>
      </c>
      <c r="AM108" s="303">
        <f t="shared" si="53"/>
        <v>0</v>
      </c>
      <c r="AN108" s="303">
        <f t="shared" si="53"/>
        <v>0</v>
      </c>
      <c r="AO108" s="303">
        <f t="shared" si="53"/>
        <v>0</v>
      </c>
      <c r="AP108" s="304">
        <f t="shared" si="53"/>
        <v>0</v>
      </c>
      <c r="AQ108" s="305">
        <f t="shared" si="39"/>
        <v>0</v>
      </c>
    </row>
    <row r="109" spans="2:43" s="174" customFormat="1" ht="13.5" customHeight="1">
      <c r="B109" s="288">
        <v>16</v>
      </c>
      <c r="C109" s="297" t="str">
        <v>生産用機械</v>
      </c>
      <c r="D109" s="302">
        <f t="shared" ref="D109:AP109" si="54">D$91*D66</f>
        <v>0</v>
      </c>
      <c r="E109" s="303">
        <f t="shared" si="54"/>
        <v>0</v>
      </c>
      <c r="F109" s="303">
        <f t="shared" si="54"/>
        <v>0</v>
      </c>
      <c r="G109" s="303">
        <f t="shared" si="54"/>
        <v>0</v>
      </c>
      <c r="H109" s="303">
        <f t="shared" si="54"/>
        <v>0</v>
      </c>
      <c r="I109" s="303">
        <f t="shared" si="54"/>
        <v>0</v>
      </c>
      <c r="J109" s="303">
        <f t="shared" si="54"/>
        <v>0</v>
      </c>
      <c r="K109" s="303">
        <f t="shared" si="54"/>
        <v>0</v>
      </c>
      <c r="L109" s="303">
        <f t="shared" si="54"/>
        <v>0</v>
      </c>
      <c r="M109" s="303">
        <f t="shared" si="54"/>
        <v>0</v>
      </c>
      <c r="N109" s="303">
        <f t="shared" si="54"/>
        <v>0</v>
      </c>
      <c r="O109" s="303">
        <f t="shared" si="54"/>
        <v>0</v>
      </c>
      <c r="P109" s="303">
        <f t="shared" si="54"/>
        <v>0</v>
      </c>
      <c r="Q109" s="303">
        <f t="shared" si="54"/>
        <v>0</v>
      </c>
      <c r="R109" s="303">
        <f t="shared" si="54"/>
        <v>0</v>
      </c>
      <c r="S109" s="303">
        <f t="shared" si="54"/>
        <v>0</v>
      </c>
      <c r="T109" s="303">
        <f t="shared" si="54"/>
        <v>0</v>
      </c>
      <c r="U109" s="303">
        <f t="shared" si="54"/>
        <v>0</v>
      </c>
      <c r="V109" s="303">
        <f t="shared" si="54"/>
        <v>0</v>
      </c>
      <c r="W109" s="303">
        <f t="shared" si="54"/>
        <v>0</v>
      </c>
      <c r="X109" s="303">
        <f t="shared" si="54"/>
        <v>0</v>
      </c>
      <c r="Y109" s="303">
        <f t="shared" si="54"/>
        <v>0</v>
      </c>
      <c r="Z109" s="303">
        <f t="shared" si="54"/>
        <v>0</v>
      </c>
      <c r="AA109" s="303">
        <f t="shared" si="54"/>
        <v>0</v>
      </c>
      <c r="AB109" s="303">
        <f t="shared" si="54"/>
        <v>0</v>
      </c>
      <c r="AC109" s="303">
        <f t="shared" si="54"/>
        <v>0</v>
      </c>
      <c r="AD109" s="303">
        <f t="shared" si="54"/>
        <v>0</v>
      </c>
      <c r="AE109" s="303">
        <f t="shared" si="54"/>
        <v>0</v>
      </c>
      <c r="AF109" s="303">
        <f t="shared" si="54"/>
        <v>0</v>
      </c>
      <c r="AG109" s="303">
        <f t="shared" si="54"/>
        <v>0</v>
      </c>
      <c r="AH109" s="303">
        <f t="shared" si="54"/>
        <v>0</v>
      </c>
      <c r="AI109" s="303">
        <f t="shared" si="54"/>
        <v>0</v>
      </c>
      <c r="AJ109" s="303">
        <f t="shared" si="54"/>
        <v>0</v>
      </c>
      <c r="AK109" s="303">
        <f t="shared" si="54"/>
        <v>0</v>
      </c>
      <c r="AL109" s="303">
        <f t="shared" si="54"/>
        <v>0</v>
      </c>
      <c r="AM109" s="303">
        <f t="shared" si="54"/>
        <v>0</v>
      </c>
      <c r="AN109" s="303">
        <f t="shared" si="54"/>
        <v>0</v>
      </c>
      <c r="AO109" s="303">
        <f t="shared" si="54"/>
        <v>0</v>
      </c>
      <c r="AP109" s="304">
        <f t="shared" si="54"/>
        <v>0</v>
      </c>
      <c r="AQ109" s="305">
        <f t="shared" si="39"/>
        <v>0</v>
      </c>
    </row>
    <row r="110" spans="2:43" s="174" customFormat="1" ht="13.5" customHeight="1">
      <c r="B110" s="288">
        <v>17</v>
      </c>
      <c r="C110" s="297" t="str">
        <v>業務用機械</v>
      </c>
      <c r="D110" s="302">
        <f t="shared" ref="D110:AP110" si="55">D$91*D67</f>
        <v>0</v>
      </c>
      <c r="E110" s="303">
        <f t="shared" si="55"/>
        <v>0</v>
      </c>
      <c r="F110" s="303">
        <f t="shared" si="55"/>
        <v>0</v>
      </c>
      <c r="G110" s="303">
        <f t="shared" si="55"/>
        <v>0</v>
      </c>
      <c r="H110" s="303">
        <f t="shared" si="55"/>
        <v>0</v>
      </c>
      <c r="I110" s="303">
        <f t="shared" si="55"/>
        <v>0</v>
      </c>
      <c r="J110" s="303">
        <f t="shared" si="55"/>
        <v>0</v>
      </c>
      <c r="K110" s="303">
        <f t="shared" si="55"/>
        <v>0</v>
      </c>
      <c r="L110" s="303">
        <f t="shared" si="55"/>
        <v>0</v>
      </c>
      <c r="M110" s="303">
        <f t="shared" si="55"/>
        <v>0</v>
      </c>
      <c r="N110" s="303">
        <f t="shared" si="55"/>
        <v>0</v>
      </c>
      <c r="O110" s="303">
        <f t="shared" si="55"/>
        <v>0</v>
      </c>
      <c r="P110" s="303">
        <f t="shared" si="55"/>
        <v>0</v>
      </c>
      <c r="Q110" s="303">
        <f t="shared" si="55"/>
        <v>0</v>
      </c>
      <c r="R110" s="303">
        <f t="shared" si="55"/>
        <v>0</v>
      </c>
      <c r="S110" s="303">
        <f t="shared" si="55"/>
        <v>0</v>
      </c>
      <c r="T110" s="303">
        <f t="shared" si="55"/>
        <v>0</v>
      </c>
      <c r="U110" s="303">
        <f t="shared" si="55"/>
        <v>0</v>
      </c>
      <c r="V110" s="303">
        <f t="shared" si="55"/>
        <v>0</v>
      </c>
      <c r="W110" s="303">
        <f t="shared" si="55"/>
        <v>0</v>
      </c>
      <c r="X110" s="303">
        <f t="shared" si="55"/>
        <v>0</v>
      </c>
      <c r="Y110" s="303">
        <f t="shared" si="55"/>
        <v>0</v>
      </c>
      <c r="Z110" s="303">
        <f t="shared" si="55"/>
        <v>0</v>
      </c>
      <c r="AA110" s="303">
        <f t="shared" si="55"/>
        <v>0</v>
      </c>
      <c r="AB110" s="303">
        <f t="shared" si="55"/>
        <v>0</v>
      </c>
      <c r="AC110" s="303">
        <f t="shared" si="55"/>
        <v>0</v>
      </c>
      <c r="AD110" s="303">
        <f t="shared" si="55"/>
        <v>0</v>
      </c>
      <c r="AE110" s="303">
        <f t="shared" si="55"/>
        <v>0</v>
      </c>
      <c r="AF110" s="303">
        <f t="shared" si="55"/>
        <v>0</v>
      </c>
      <c r="AG110" s="303">
        <f t="shared" si="55"/>
        <v>0</v>
      </c>
      <c r="AH110" s="303">
        <f t="shared" si="55"/>
        <v>0</v>
      </c>
      <c r="AI110" s="303">
        <f t="shared" si="55"/>
        <v>0</v>
      </c>
      <c r="AJ110" s="303">
        <f t="shared" si="55"/>
        <v>0</v>
      </c>
      <c r="AK110" s="303">
        <f t="shared" si="55"/>
        <v>0</v>
      </c>
      <c r="AL110" s="303">
        <f t="shared" si="55"/>
        <v>0</v>
      </c>
      <c r="AM110" s="303">
        <f t="shared" si="55"/>
        <v>0</v>
      </c>
      <c r="AN110" s="303">
        <f t="shared" si="55"/>
        <v>0</v>
      </c>
      <c r="AO110" s="303">
        <f t="shared" si="55"/>
        <v>0</v>
      </c>
      <c r="AP110" s="304">
        <f t="shared" si="55"/>
        <v>0</v>
      </c>
      <c r="AQ110" s="305">
        <f t="shared" si="39"/>
        <v>0</v>
      </c>
    </row>
    <row r="111" spans="2:43" s="174" customFormat="1" ht="13.5" customHeight="1">
      <c r="B111" s="288">
        <v>18</v>
      </c>
      <c r="C111" s="297" t="str">
        <v>電子部品</v>
      </c>
      <c r="D111" s="302">
        <f t="shared" ref="D111:AP111" si="56">D$91*D68</f>
        <v>0</v>
      </c>
      <c r="E111" s="303">
        <f t="shared" si="56"/>
        <v>0</v>
      </c>
      <c r="F111" s="303">
        <f t="shared" si="56"/>
        <v>0</v>
      </c>
      <c r="G111" s="303">
        <f t="shared" si="56"/>
        <v>0</v>
      </c>
      <c r="H111" s="303">
        <f t="shared" si="56"/>
        <v>0</v>
      </c>
      <c r="I111" s="303">
        <f t="shared" si="56"/>
        <v>0</v>
      </c>
      <c r="J111" s="303">
        <f t="shared" si="56"/>
        <v>0</v>
      </c>
      <c r="K111" s="303">
        <f t="shared" si="56"/>
        <v>0</v>
      </c>
      <c r="L111" s="303">
        <f t="shared" si="56"/>
        <v>0</v>
      </c>
      <c r="M111" s="303">
        <f t="shared" si="56"/>
        <v>0</v>
      </c>
      <c r="N111" s="303">
        <f t="shared" si="56"/>
        <v>0</v>
      </c>
      <c r="O111" s="303">
        <f t="shared" si="56"/>
        <v>0</v>
      </c>
      <c r="P111" s="303">
        <f t="shared" si="56"/>
        <v>0</v>
      </c>
      <c r="Q111" s="303">
        <f t="shared" si="56"/>
        <v>0</v>
      </c>
      <c r="R111" s="303">
        <f t="shared" si="56"/>
        <v>0</v>
      </c>
      <c r="S111" s="303">
        <f t="shared" si="56"/>
        <v>0</v>
      </c>
      <c r="T111" s="303">
        <f t="shared" si="56"/>
        <v>0</v>
      </c>
      <c r="U111" s="303">
        <f t="shared" si="56"/>
        <v>0</v>
      </c>
      <c r="V111" s="303">
        <f t="shared" si="56"/>
        <v>0</v>
      </c>
      <c r="W111" s="303">
        <f t="shared" si="56"/>
        <v>0</v>
      </c>
      <c r="X111" s="303">
        <f t="shared" si="56"/>
        <v>0</v>
      </c>
      <c r="Y111" s="303">
        <f t="shared" si="56"/>
        <v>0</v>
      </c>
      <c r="Z111" s="303">
        <f t="shared" si="56"/>
        <v>0</v>
      </c>
      <c r="AA111" s="303">
        <f t="shared" si="56"/>
        <v>0</v>
      </c>
      <c r="AB111" s="303">
        <f t="shared" si="56"/>
        <v>0</v>
      </c>
      <c r="AC111" s="303">
        <f t="shared" si="56"/>
        <v>0</v>
      </c>
      <c r="AD111" s="303">
        <f t="shared" si="56"/>
        <v>0</v>
      </c>
      <c r="AE111" s="303">
        <f t="shared" si="56"/>
        <v>0</v>
      </c>
      <c r="AF111" s="303">
        <f t="shared" si="56"/>
        <v>0</v>
      </c>
      <c r="AG111" s="303">
        <f t="shared" si="56"/>
        <v>0</v>
      </c>
      <c r="AH111" s="303">
        <f t="shared" si="56"/>
        <v>0</v>
      </c>
      <c r="AI111" s="303">
        <f t="shared" si="56"/>
        <v>0</v>
      </c>
      <c r="AJ111" s="303">
        <f t="shared" si="56"/>
        <v>0</v>
      </c>
      <c r="AK111" s="303">
        <f t="shared" si="56"/>
        <v>0</v>
      </c>
      <c r="AL111" s="303">
        <f t="shared" si="56"/>
        <v>0</v>
      </c>
      <c r="AM111" s="303">
        <f t="shared" si="56"/>
        <v>0</v>
      </c>
      <c r="AN111" s="303">
        <f t="shared" si="56"/>
        <v>0</v>
      </c>
      <c r="AO111" s="303">
        <f t="shared" si="56"/>
        <v>0</v>
      </c>
      <c r="AP111" s="304">
        <f t="shared" si="56"/>
        <v>0</v>
      </c>
      <c r="AQ111" s="305">
        <f t="shared" si="39"/>
        <v>0</v>
      </c>
    </row>
    <row r="112" spans="2:43" s="174" customFormat="1" ht="13.5" customHeight="1">
      <c r="B112" s="288">
        <v>19</v>
      </c>
      <c r="C112" s="297" t="str">
        <v>電気機械</v>
      </c>
      <c r="D112" s="302">
        <f t="shared" ref="D112:AP112" si="57">D$91*D69</f>
        <v>0</v>
      </c>
      <c r="E112" s="303">
        <f t="shared" si="57"/>
        <v>0</v>
      </c>
      <c r="F112" s="303">
        <f t="shared" si="57"/>
        <v>0</v>
      </c>
      <c r="G112" s="303">
        <f t="shared" si="57"/>
        <v>0</v>
      </c>
      <c r="H112" s="303">
        <f t="shared" si="57"/>
        <v>0</v>
      </c>
      <c r="I112" s="303">
        <f t="shared" si="57"/>
        <v>0</v>
      </c>
      <c r="J112" s="303">
        <f t="shared" si="57"/>
        <v>0</v>
      </c>
      <c r="K112" s="303">
        <f t="shared" si="57"/>
        <v>0</v>
      </c>
      <c r="L112" s="303">
        <f t="shared" si="57"/>
        <v>0</v>
      </c>
      <c r="M112" s="303">
        <f t="shared" si="57"/>
        <v>0</v>
      </c>
      <c r="N112" s="303">
        <f t="shared" si="57"/>
        <v>0</v>
      </c>
      <c r="O112" s="303">
        <f t="shared" si="57"/>
        <v>0</v>
      </c>
      <c r="P112" s="303">
        <f t="shared" si="57"/>
        <v>0</v>
      </c>
      <c r="Q112" s="303">
        <f t="shared" si="57"/>
        <v>0</v>
      </c>
      <c r="R112" s="303">
        <f t="shared" si="57"/>
        <v>0</v>
      </c>
      <c r="S112" s="303">
        <f t="shared" si="57"/>
        <v>0</v>
      </c>
      <c r="T112" s="303">
        <f t="shared" si="57"/>
        <v>0</v>
      </c>
      <c r="U112" s="303">
        <f t="shared" si="57"/>
        <v>0</v>
      </c>
      <c r="V112" s="303">
        <f t="shared" si="57"/>
        <v>0</v>
      </c>
      <c r="W112" s="303">
        <f t="shared" si="57"/>
        <v>0</v>
      </c>
      <c r="X112" s="303">
        <f t="shared" si="57"/>
        <v>0</v>
      </c>
      <c r="Y112" s="303">
        <f t="shared" si="57"/>
        <v>0</v>
      </c>
      <c r="Z112" s="303">
        <f t="shared" si="57"/>
        <v>0</v>
      </c>
      <c r="AA112" s="303">
        <f t="shared" si="57"/>
        <v>0</v>
      </c>
      <c r="AB112" s="303">
        <f t="shared" si="57"/>
        <v>0</v>
      </c>
      <c r="AC112" s="303">
        <f t="shared" si="57"/>
        <v>0</v>
      </c>
      <c r="AD112" s="303">
        <f t="shared" si="57"/>
        <v>0</v>
      </c>
      <c r="AE112" s="303">
        <f t="shared" si="57"/>
        <v>0</v>
      </c>
      <c r="AF112" s="303">
        <f t="shared" si="57"/>
        <v>0</v>
      </c>
      <c r="AG112" s="303">
        <f t="shared" si="57"/>
        <v>0</v>
      </c>
      <c r="AH112" s="303">
        <f t="shared" si="57"/>
        <v>0</v>
      </c>
      <c r="AI112" s="303">
        <f t="shared" si="57"/>
        <v>0</v>
      </c>
      <c r="AJ112" s="303">
        <f t="shared" si="57"/>
        <v>0</v>
      </c>
      <c r="AK112" s="303">
        <f t="shared" si="57"/>
        <v>0</v>
      </c>
      <c r="AL112" s="303">
        <f t="shared" si="57"/>
        <v>0</v>
      </c>
      <c r="AM112" s="303">
        <f t="shared" si="57"/>
        <v>0</v>
      </c>
      <c r="AN112" s="303">
        <f t="shared" si="57"/>
        <v>0</v>
      </c>
      <c r="AO112" s="303">
        <f t="shared" si="57"/>
        <v>0</v>
      </c>
      <c r="AP112" s="304">
        <f t="shared" si="57"/>
        <v>0</v>
      </c>
      <c r="AQ112" s="305">
        <f t="shared" si="39"/>
        <v>0</v>
      </c>
    </row>
    <row r="113" spans="2:43" s="174" customFormat="1" ht="13.5" customHeight="1">
      <c r="B113" s="288">
        <v>20</v>
      </c>
      <c r="C113" s="297" t="str">
        <v>情報通信機器</v>
      </c>
      <c r="D113" s="302">
        <f t="shared" ref="D113:AP113" si="58">D$91*D70</f>
        <v>0</v>
      </c>
      <c r="E113" s="303">
        <f t="shared" si="58"/>
        <v>0</v>
      </c>
      <c r="F113" s="303">
        <f t="shared" si="58"/>
        <v>0</v>
      </c>
      <c r="G113" s="303">
        <f t="shared" si="58"/>
        <v>0</v>
      </c>
      <c r="H113" s="303">
        <f t="shared" si="58"/>
        <v>0</v>
      </c>
      <c r="I113" s="303">
        <f t="shared" si="58"/>
        <v>0</v>
      </c>
      <c r="J113" s="303">
        <f t="shared" si="58"/>
        <v>0</v>
      </c>
      <c r="K113" s="303">
        <f t="shared" si="58"/>
        <v>0</v>
      </c>
      <c r="L113" s="303">
        <f t="shared" si="58"/>
        <v>0</v>
      </c>
      <c r="M113" s="303">
        <f t="shared" si="58"/>
        <v>0</v>
      </c>
      <c r="N113" s="303">
        <f t="shared" si="58"/>
        <v>0</v>
      </c>
      <c r="O113" s="303">
        <f t="shared" si="58"/>
        <v>0</v>
      </c>
      <c r="P113" s="303">
        <f t="shared" si="58"/>
        <v>0</v>
      </c>
      <c r="Q113" s="303">
        <f t="shared" si="58"/>
        <v>0</v>
      </c>
      <c r="R113" s="303">
        <f t="shared" si="58"/>
        <v>0</v>
      </c>
      <c r="S113" s="303">
        <f t="shared" si="58"/>
        <v>0</v>
      </c>
      <c r="T113" s="303">
        <f t="shared" si="58"/>
        <v>0</v>
      </c>
      <c r="U113" s="303">
        <f t="shared" si="58"/>
        <v>0</v>
      </c>
      <c r="V113" s="303">
        <f t="shared" si="58"/>
        <v>0</v>
      </c>
      <c r="W113" s="303">
        <f t="shared" si="58"/>
        <v>0</v>
      </c>
      <c r="X113" s="303">
        <f t="shared" si="58"/>
        <v>0</v>
      </c>
      <c r="Y113" s="303">
        <f t="shared" si="58"/>
        <v>0</v>
      </c>
      <c r="Z113" s="303">
        <f t="shared" si="58"/>
        <v>0</v>
      </c>
      <c r="AA113" s="303">
        <f t="shared" si="58"/>
        <v>0</v>
      </c>
      <c r="AB113" s="303">
        <f t="shared" si="58"/>
        <v>0</v>
      </c>
      <c r="AC113" s="303">
        <f t="shared" si="58"/>
        <v>0</v>
      </c>
      <c r="AD113" s="303">
        <f t="shared" si="58"/>
        <v>0</v>
      </c>
      <c r="AE113" s="303">
        <f t="shared" si="58"/>
        <v>0</v>
      </c>
      <c r="AF113" s="303">
        <f t="shared" si="58"/>
        <v>0</v>
      </c>
      <c r="AG113" s="303">
        <f t="shared" si="58"/>
        <v>0</v>
      </c>
      <c r="AH113" s="303">
        <f t="shared" si="58"/>
        <v>0</v>
      </c>
      <c r="AI113" s="303">
        <f t="shared" si="58"/>
        <v>0</v>
      </c>
      <c r="AJ113" s="303">
        <f t="shared" si="58"/>
        <v>0</v>
      </c>
      <c r="AK113" s="303">
        <f t="shared" si="58"/>
        <v>0</v>
      </c>
      <c r="AL113" s="303">
        <f t="shared" si="58"/>
        <v>0</v>
      </c>
      <c r="AM113" s="303">
        <f t="shared" si="58"/>
        <v>0</v>
      </c>
      <c r="AN113" s="303">
        <f t="shared" si="58"/>
        <v>0</v>
      </c>
      <c r="AO113" s="303">
        <f t="shared" si="58"/>
        <v>0</v>
      </c>
      <c r="AP113" s="304">
        <f t="shared" si="58"/>
        <v>0</v>
      </c>
      <c r="AQ113" s="305">
        <f t="shared" si="39"/>
        <v>0</v>
      </c>
    </row>
    <row r="114" spans="2:43" s="174" customFormat="1" ht="13.5" customHeight="1">
      <c r="B114" s="288">
        <v>21</v>
      </c>
      <c r="C114" s="297" t="str">
        <v>輸送機械</v>
      </c>
      <c r="D114" s="302">
        <f t="shared" ref="D114:AP114" si="59">D$91*D71</f>
        <v>0</v>
      </c>
      <c r="E114" s="303">
        <f t="shared" si="59"/>
        <v>0</v>
      </c>
      <c r="F114" s="303">
        <f t="shared" si="59"/>
        <v>0</v>
      </c>
      <c r="G114" s="303">
        <f t="shared" si="59"/>
        <v>0</v>
      </c>
      <c r="H114" s="303">
        <f t="shared" si="59"/>
        <v>0</v>
      </c>
      <c r="I114" s="303">
        <f t="shared" si="59"/>
        <v>0</v>
      </c>
      <c r="J114" s="303">
        <f t="shared" si="59"/>
        <v>0</v>
      </c>
      <c r="K114" s="303">
        <f t="shared" si="59"/>
        <v>0</v>
      </c>
      <c r="L114" s="303">
        <f t="shared" si="59"/>
        <v>0</v>
      </c>
      <c r="M114" s="303">
        <f t="shared" si="59"/>
        <v>0</v>
      </c>
      <c r="N114" s="303">
        <f t="shared" si="59"/>
        <v>0</v>
      </c>
      <c r="O114" s="303">
        <f t="shared" si="59"/>
        <v>0</v>
      </c>
      <c r="P114" s="303">
        <f t="shared" si="59"/>
        <v>0</v>
      </c>
      <c r="Q114" s="303">
        <f t="shared" si="59"/>
        <v>0</v>
      </c>
      <c r="R114" s="303">
        <f t="shared" si="59"/>
        <v>0</v>
      </c>
      <c r="S114" s="303">
        <f t="shared" si="59"/>
        <v>0</v>
      </c>
      <c r="T114" s="303">
        <f t="shared" si="59"/>
        <v>0</v>
      </c>
      <c r="U114" s="303">
        <f t="shared" si="59"/>
        <v>0</v>
      </c>
      <c r="V114" s="303">
        <f t="shared" si="59"/>
        <v>0</v>
      </c>
      <c r="W114" s="303">
        <f t="shared" si="59"/>
        <v>0</v>
      </c>
      <c r="X114" s="303">
        <f t="shared" si="59"/>
        <v>0</v>
      </c>
      <c r="Y114" s="303">
        <f t="shared" si="59"/>
        <v>0</v>
      </c>
      <c r="Z114" s="303">
        <f t="shared" si="59"/>
        <v>0</v>
      </c>
      <c r="AA114" s="303">
        <f t="shared" si="59"/>
        <v>0</v>
      </c>
      <c r="AB114" s="303">
        <f t="shared" si="59"/>
        <v>0</v>
      </c>
      <c r="AC114" s="303">
        <f t="shared" si="59"/>
        <v>0</v>
      </c>
      <c r="AD114" s="303">
        <f t="shared" si="59"/>
        <v>0</v>
      </c>
      <c r="AE114" s="303">
        <f t="shared" si="59"/>
        <v>0</v>
      </c>
      <c r="AF114" s="303">
        <f t="shared" si="59"/>
        <v>0</v>
      </c>
      <c r="AG114" s="303">
        <f t="shared" si="59"/>
        <v>0</v>
      </c>
      <c r="AH114" s="303">
        <f t="shared" si="59"/>
        <v>0</v>
      </c>
      <c r="AI114" s="303">
        <f t="shared" si="59"/>
        <v>0</v>
      </c>
      <c r="AJ114" s="303">
        <f t="shared" si="59"/>
        <v>0</v>
      </c>
      <c r="AK114" s="303">
        <f t="shared" si="59"/>
        <v>0</v>
      </c>
      <c r="AL114" s="303">
        <f t="shared" si="59"/>
        <v>0</v>
      </c>
      <c r="AM114" s="303">
        <f t="shared" si="59"/>
        <v>0</v>
      </c>
      <c r="AN114" s="303">
        <f t="shared" si="59"/>
        <v>0</v>
      </c>
      <c r="AO114" s="303">
        <f t="shared" si="59"/>
        <v>0</v>
      </c>
      <c r="AP114" s="304">
        <f t="shared" si="59"/>
        <v>0</v>
      </c>
      <c r="AQ114" s="305">
        <f t="shared" si="39"/>
        <v>0</v>
      </c>
    </row>
    <row r="115" spans="2:43" s="174" customFormat="1" ht="13.5" customHeight="1">
      <c r="B115" s="288">
        <v>22</v>
      </c>
      <c r="C115" s="297" t="str">
        <v>その他の製造工業製品</v>
      </c>
      <c r="D115" s="302">
        <f t="shared" ref="D115:AP115" si="60">D$91*D72</f>
        <v>0</v>
      </c>
      <c r="E115" s="303">
        <f t="shared" si="60"/>
        <v>0</v>
      </c>
      <c r="F115" s="303">
        <f t="shared" si="60"/>
        <v>0</v>
      </c>
      <c r="G115" s="303">
        <f t="shared" si="60"/>
        <v>0</v>
      </c>
      <c r="H115" s="303">
        <f t="shared" si="60"/>
        <v>0</v>
      </c>
      <c r="I115" s="303">
        <f t="shared" si="60"/>
        <v>0</v>
      </c>
      <c r="J115" s="303">
        <f t="shared" si="60"/>
        <v>0</v>
      </c>
      <c r="K115" s="303">
        <f t="shared" si="60"/>
        <v>0</v>
      </c>
      <c r="L115" s="303">
        <f t="shared" si="60"/>
        <v>0</v>
      </c>
      <c r="M115" s="303">
        <f t="shared" si="60"/>
        <v>0</v>
      </c>
      <c r="N115" s="303">
        <f t="shared" si="60"/>
        <v>0</v>
      </c>
      <c r="O115" s="303">
        <f t="shared" si="60"/>
        <v>0</v>
      </c>
      <c r="P115" s="303">
        <f t="shared" si="60"/>
        <v>0</v>
      </c>
      <c r="Q115" s="303">
        <f t="shared" si="60"/>
        <v>0</v>
      </c>
      <c r="R115" s="303">
        <f t="shared" si="60"/>
        <v>0</v>
      </c>
      <c r="S115" s="303">
        <f t="shared" si="60"/>
        <v>0</v>
      </c>
      <c r="T115" s="303">
        <f t="shared" si="60"/>
        <v>0</v>
      </c>
      <c r="U115" s="303">
        <f t="shared" si="60"/>
        <v>0</v>
      </c>
      <c r="V115" s="303">
        <f t="shared" si="60"/>
        <v>0</v>
      </c>
      <c r="W115" s="303">
        <f t="shared" si="60"/>
        <v>0</v>
      </c>
      <c r="X115" s="303">
        <f t="shared" si="60"/>
        <v>0</v>
      </c>
      <c r="Y115" s="303">
        <f t="shared" si="60"/>
        <v>0</v>
      </c>
      <c r="Z115" s="303">
        <f t="shared" si="60"/>
        <v>0</v>
      </c>
      <c r="AA115" s="303">
        <f t="shared" si="60"/>
        <v>0</v>
      </c>
      <c r="AB115" s="303">
        <f t="shared" si="60"/>
        <v>0</v>
      </c>
      <c r="AC115" s="303">
        <f t="shared" si="60"/>
        <v>0</v>
      </c>
      <c r="AD115" s="303">
        <f t="shared" si="60"/>
        <v>0</v>
      </c>
      <c r="AE115" s="303">
        <f t="shared" si="60"/>
        <v>0</v>
      </c>
      <c r="AF115" s="303">
        <f t="shared" si="60"/>
        <v>0</v>
      </c>
      <c r="AG115" s="303">
        <f t="shared" si="60"/>
        <v>0</v>
      </c>
      <c r="AH115" s="303">
        <f t="shared" si="60"/>
        <v>0</v>
      </c>
      <c r="AI115" s="303">
        <f t="shared" si="60"/>
        <v>0</v>
      </c>
      <c r="AJ115" s="303">
        <f t="shared" si="60"/>
        <v>0</v>
      </c>
      <c r="AK115" s="303">
        <f t="shared" si="60"/>
        <v>0</v>
      </c>
      <c r="AL115" s="303">
        <f t="shared" si="60"/>
        <v>0</v>
      </c>
      <c r="AM115" s="303">
        <f t="shared" si="60"/>
        <v>0</v>
      </c>
      <c r="AN115" s="303">
        <f t="shared" si="60"/>
        <v>0</v>
      </c>
      <c r="AO115" s="303">
        <f t="shared" si="60"/>
        <v>0</v>
      </c>
      <c r="AP115" s="304">
        <f t="shared" si="60"/>
        <v>0</v>
      </c>
      <c r="AQ115" s="305">
        <f t="shared" si="39"/>
        <v>0</v>
      </c>
    </row>
    <row r="116" spans="2:43" s="174" customFormat="1" ht="13.5" customHeight="1">
      <c r="B116" s="288">
        <v>23</v>
      </c>
      <c r="C116" s="297" t="str">
        <v>建設</v>
      </c>
      <c r="D116" s="302">
        <f t="shared" ref="D116:AP116" si="61">D$91*D73</f>
        <v>0</v>
      </c>
      <c r="E116" s="303">
        <f t="shared" si="61"/>
        <v>0</v>
      </c>
      <c r="F116" s="303">
        <f t="shared" si="61"/>
        <v>0</v>
      </c>
      <c r="G116" s="303">
        <f t="shared" si="61"/>
        <v>0</v>
      </c>
      <c r="H116" s="303">
        <f t="shared" si="61"/>
        <v>0</v>
      </c>
      <c r="I116" s="303">
        <f t="shared" si="61"/>
        <v>0</v>
      </c>
      <c r="J116" s="303">
        <f t="shared" si="61"/>
        <v>0</v>
      </c>
      <c r="K116" s="303">
        <f t="shared" si="61"/>
        <v>0</v>
      </c>
      <c r="L116" s="303">
        <f t="shared" si="61"/>
        <v>0</v>
      </c>
      <c r="M116" s="303">
        <f t="shared" si="61"/>
        <v>0</v>
      </c>
      <c r="N116" s="303">
        <f t="shared" si="61"/>
        <v>0</v>
      </c>
      <c r="O116" s="303">
        <f t="shared" si="61"/>
        <v>0</v>
      </c>
      <c r="P116" s="303">
        <f t="shared" si="61"/>
        <v>0</v>
      </c>
      <c r="Q116" s="303">
        <f t="shared" si="61"/>
        <v>0</v>
      </c>
      <c r="R116" s="303">
        <f t="shared" si="61"/>
        <v>0</v>
      </c>
      <c r="S116" s="303">
        <f t="shared" si="61"/>
        <v>0</v>
      </c>
      <c r="T116" s="303">
        <f t="shared" si="61"/>
        <v>0</v>
      </c>
      <c r="U116" s="303">
        <f t="shared" si="61"/>
        <v>0</v>
      </c>
      <c r="V116" s="303">
        <f t="shared" si="61"/>
        <v>0</v>
      </c>
      <c r="W116" s="303">
        <f t="shared" si="61"/>
        <v>0</v>
      </c>
      <c r="X116" s="303">
        <f t="shared" si="61"/>
        <v>0</v>
      </c>
      <c r="Y116" s="303">
        <f t="shared" si="61"/>
        <v>0</v>
      </c>
      <c r="Z116" s="303">
        <f t="shared" si="61"/>
        <v>0</v>
      </c>
      <c r="AA116" s="303">
        <f t="shared" si="61"/>
        <v>0</v>
      </c>
      <c r="AB116" s="303">
        <f t="shared" si="61"/>
        <v>0</v>
      </c>
      <c r="AC116" s="303">
        <f t="shared" si="61"/>
        <v>0</v>
      </c>
      <c r="AD116" s="303">
        <f t="shared" si="61"/>
        <v>0</v>
      </c>
      <c r="AE116" s="303">
        <f t="shared" si="61"/>
        <v>0</v>
      </c>
      <c r="AF116" s="303">
        <f t="shared" si="61"/>
        <v>0</v>
      </c>
      <c r="AG116" s="303">
        <f t="shared" si="61"/>
        <v>0</v>
      </c>
      <c r="AH116" s="303">
        <f t="shared" si="61"/>
        <v>0</v>
      </c>
      <c r="AI116" s="303">
        <f t="shared" si="61"/>
        <v>0</v>
      </c>
      <c r="AJ116" s="303">
        <f t="shared" si="61"/>
        <v>0</v>
      </c>
      <c r="AK116" s="303">
        <f t="shared" si="61"/>
        <v>0</v>
      </c>
      <c r="AL116" s="303">
        <f t="shared" si="61"/>
        <v>0</v>
      </c>
      <c r="AM116" s="303">
        <f t="shared" si="61"/>
        <v>0</v>
      </c>
      <c r="AN116" s="303">
        <f t="shared" si="61"/>
        <v>0</v>
      </c>
      <c r="AO116" s="303">
        <f t="shared" si="61"/>
        <v>0</v>
      </c>
      <c r="AP116" s="304">
        <f t="shared" si="61"/>
        <v>0</v>
      </c>
      <c r="AQ116" s="305">
        <f t="shared" si="39"/>
        <v>0</v>
      </c>
    </row>
    <row r="117" spans="2:43" s="174" customFormat="1" ht="13.5" customHeight="1">
      <c r="B117" s="288">
        <v>24</v>
      </c>
      <c r="C117" s="297" t="str">
        <v>電力・ガス・熱供給</v>
      </c>
      <c r="D117" s="302">
        <f t="shared" ref="D117:AP117" si="62">D$91*D74</f>
        <v>0</v>
      </c>
      <c r="E117" s="303">
        <f t="shared" si="62"/>
        <v>0</v>
      </c>
      <c r="F117" s="303">
        <f t="shared" si="62"/>
        <v>0</v>
      </c>
      <c r="G117" s="303">
        <f t="shared" si="62"/>
        <v>0</v>
      </c>
      <c r="H117" s="303">
        <f t="shared" si="62"/>
        <v>0</v>
      </c>
      <c r="I117" s="303">
        <f t="shared" si="62"/>
        <v>0</v>
      </c>
      <c r="J117" s="303">
        <f t="shared" si="62"/>
        <v>0</v>
      </c>
      <c r="K117" s="303">
        <f t="shared" si="62"/>
        <v>0</v>
      </c>
      <c r="L117" s="303">
        <f t="shared" si="62"/>
        <v>0</v>
      </c>
      <c r="M117" s="303">
        <f t="shared" si="62"/>
        <v>0</v>
      </c>
      <c r="N117" s="303">
        <f t="shared" si="62"/>
        <v>0</v>
      </c>
      <c r="O117" s="303">
        <f t="shared" si="62"/>
        <v>0</v>
      </c>
      <c r="P117" s="303">
        <f t="shared" si="62"/>
        <v>0</v>
      </c>
      <c r="Q117" s="303">
        <f t="shared" si="62"/>
        <v>0</v>
      </c>
      <c r="R117" s="303">
        <f t="shared" si="62"/>
        <v>0</v>
      </c>
      <c r="S117" s="303">
        <f t="shared" si="62"/>
        <v>0</v>
      </c>
      <c r="T117" s="303">
        <f t="shared" si="62"/>
        <v>0</v>
      </c>
      <c r="U117" s="303">
        <f t="shared" si="62"/>
        <v>0</v>
      </c>
      <c r="V117" s="303">
        <f t="shared" si="62"/>
        <v>0</v>
      </c>
      <c r="W117" s="303">
        <f t="shared" si="62"/>
        <v>0</v>
      </c>
      <c r="X117" s="303">
        <f t="shared" si="62"/>
        <v>0</v>
      </c>
      <c r="Y117" s="303">
        <f t="shared" si="62"/>
        <v>0</v>
      </c>
      <c r="Z117" s="303">
        <f t="shared" si="62"/>
        <v>0</v>
      </c>
      <c r="AA117" s="303">
        <f t="shared" si="62"/>
        <v>0</v>
      </c>
      <c r="AB117" s="303">
        <f t="shared" si="62"/>
        <v>0</v>
      </c>
      <c r="AC117" s="303">
        <f t="shared" si="62"/>
        <v>0</v>
      </c>
      <c r="AD117" s="303">
        <f t="shared" si="62"/>
        <v>0</v>
      </c>
      <c r="AE117" s="303">
        <f t="shared" si="62"/>
        <v>0</v>
      </c>
      <c r="AF117" s="303">
        <f t="shared" si="62"/>
        <v>0</v>
      </c>
      <c r="AG117" s="303">
        <f t="shared" si="62"/>
        <v>0</v>
      </c>
      <c r="AH117" s="303">
        <f t="shared" si="62"/>
        <v>0</v>
      </c>
      <c r="AI117" s="303">
        <f t="shared" si="62"/>
        <v>0</v>
      </c>
      <c r="AJ117" s="303">
        <f t="shared" si="62"/>
        <v>0</v>
      </c>
      <c r="AK117" s="303">
        <f t="shared" si="62"/>
        <v>0</v>
      </c>
      <c r="AL117" s="303">
        <f t="shared" si="62"/>
        <v>0</v>
      </c>
      <c r="AM117" s="303">
        <f t="shared" si="62"/>
        <v>0</v>
      </c>
      <c r="AN117" s="303">
        <f t="shared" si="62"/>
        <v>0</v>
      </c>
      <c r="AO117" s="303">
        <f t="shared" si="62"/>
        <v>0</v>
      </c>
      <c r="AP117" s="304">
        <f t="shared" si="62"/>
        <v>0</v>
      </c>
      <c r="AQ117" s="305">
        <f t="shared" si="39"/>
        <v>0</v>
      </c>
    </row>
    <row r="118" spans="2:43" s="174" customFormat="1" ht="13.5" customHeight="1">
      <c r="B118" s="288">
        <v>25</v>
      </c>
      <c r="C118" s="297" t="str">
        <v>水道</v>
      </c>
      <c r="D118" s="302">
        <f t="shared" ref="D118:AP118" si="63">D$91*D75</f>
        <v>0</v>
      </c>
      <c r="E118" s="303">
        <f t="shared" si="63"/>
        <v>0</v>
      </c>
      <c r="F118" s="303">
        <f t="shared" si="63"/>
        <v>0</v>
      </c>
      <c r="G118" s="303">
        <f t="shared" si="63"/>
        <v>0</v>
      </c>
      <c r="H118" s="303">
        <f t="shared" si="63"/>
        <v>0</v>
      </c>
      <c r="I118" s="303">
        <f t="shared" si="63"/>
        <v>0</v>
      </c>
      <c r="J118" s="303">
        <f t="shared" si="63"/>
        <v>0</v>
      </c>
      <c r="K118" s="303">
        <f t="shared" si="63"/>
        <v>0</v>
      </c>
      <c r="L118" s="303">
        <f t="shared" si="63"/>
        <v>0</v>
      </c>
      <c r="M118" s="303">
        <f t="shared" si="63"/>
        <v>0</v>
      </c>
      <c r="N118" s="303">
        <f t="shared" si="63"/>
        <v>0</v>
      </c>
      <c r="O118" s="303">
        <f t="shared" si="63"/>
        <v>0</v>
      </c>
      <c r="P118" s="303">
        <f t="shared" si="63"/>
        <v>0</v>
      </c>
      <c r="Q118" s="303">
        <f t="shared" si="63"/>
        <v>0</v>
      </c>
      <c r="R118" s="303">
        <f t="shared" si="63"/>
        <v>0</v>
      </c>
      <c r="S118" s="303">
        <f t="shared" si="63"/>
        <v>0</v>
      </c>
      <c r="T118" s="303">
        <f t="shared" si="63"/>
        <v>0</v>
      </c>
      <c r="U118" s="303">
        <f t="shared" si="63"/>
        <v>0</v>
      </c>
      <c r="V118" s="303">
        <f t="shared" si="63"/>
        <v>0</v>
      </c>
      <c r="W118" s="303">
        <f t="shared" si="63"/>
        <v>0</v>
      </c>
      <c r="X118" s="303">
        <f t="shared" si="63"/>
        <v>0</v>
      </c>
      <c r="Y118" s="303">
        <f t="shared" si="63"/>
        <v>0</v>
      </c>
      <c r="Z118" s="303">
        <f t="shared" si="63"/>
        <v>0</v>
      </c>
      <c r="AA118" s="303">
        <f t="shared" si="63"/>
        <v>0</v>
      </c>
      <c r="AB118" s="303">
        <f t="shared" si="63"/>
        <v>0</v>
      </c>
      <c r="AC118" s="303">
        <f t="shared" si="63"/>
        <v>0</v>
      </c>
      <c r="AD118" s="303">
        <f t="shared" si="63"/>
        <v>0</v>
      </c>
      <c r="AE118" s="303">
        <f t="shared" si="63"/>
        <v>0</v>
      </c>
      <c r="AF118" s="303">
        <f t="shared" si="63"/>
        <v>0</v>
      </c>
      <c r="AG118" s="303">
        <f t="shared" si="63"/>
        <v>0</v>
      </c>
      <c r="AH118" s="303">
        <f t="shared" si="63"/>
        <v>0</v>
      </c>
      <c r="AI118" s="303">
        <f t="shared" si="63"/>
        <v>0</v>
      </c>
      <c r="AJ118" s="303">
        <f t="shared" si="63"/>
        <v>0</v>
      </c>
      <c r="AK118" s="303">
        <f t="shared" si="63"/>
        <v>0</v>
      </c>
      <c r="AL118" s="303">
        <f t="shared" si="63"/>
        <v>0</v>
      </c>
      <c r="AM118" s="303">
        <f t="shared" si="63"/>
        <v>0</v>
      </c>
      <c r="AN118" s="303">
        <f t="shared" si="63"/>
        <v>0</v>
      </c>
      <c r="AO118" s="303">
        <f t="shared" si="63"/>
        <v>0</v>
      </c>
      <c r="AP118" s="304">
        <f t="shared" si="63"/>
        <v>0</v>
      </c>
      <c r="AQ118" s="305">
        <f t="shared" si="39"/>
        <v>0</v>
      </c>
    </row>
    <row r="119" spans="2:43" s="174" customFormat="1" ht="13.5" customHeight="1">
      <c r="B119" s="288">
        <v>26</v>
      </c>
      <c r="C119" s="297" t="str">
        <v>廃棄物処理</v>
      </c>
      <c r="D119" s="302">
        <f t="shared" ref="D119:AP119" si="64">D$91*D76</f>
        <v>0</v>
      </c>
      <c r="E119" s="303">
        <f t="shared" si="64"/>
        <v>0</v>
      </c>
      <c r="F119" s="303">
        <f t="shared" si="64"/>
        <v>0</v>
      </c>
      <c r="G119" s="303">
        <f t="shared" si="64"/>
        <v>0</v>
      </c>
      <c r="H119" s="303">
        <f t="shared" si="64"/>
        <v>0</v>
      </c>
      <c r="I119" s="303">
        <f t="shared" si="64"/>
        <v>0</v>
      </c>
      <c r="J119" s="303">
        <f t="shared" si="64"/>
        <v>0</v>
      </c>
      <c r="K119" s="303">
        <f t="shared" si="64"/>
        <v>0</v>
      </c>
      <c r="L119" s="303">
        <f t="shared" si="64"/>
        <v>0</v>
      </c>
      <c r="M119" s="303">
        <f t="shared" si="64"/>
        <v>0</v>
      </c>
      <c r="N119" s="303">
        <f t="shared" si="64"/>
        <v>0</v>
      </c>
      <c r="O119" s="303">
        <f t="shared" si="64"/>
        <v>0</v>
      </c>
      <c r="P119" s="303">
        <f t="shared" si="64"/>
        <v>0</v>
      </c>
      <c r="Q119" s="303">
        <f t="shared" si="64"/>
        <v>0</v>
      </c>
      <c r="R119" s="303">
        <f t="shared" si="64"/>
        <v>0</v>
      </c>
      <c r="S119" s="303">
        <f t="shared" si="64"/>
        <v>0</v>
      </c>
      <c r="T119" s="303">
        <f t="shared" si="64"/>
        <v>0</v>
      </c>
      <c r="U119" s="303">
        <f t="shared" si="64"/>
        <v>0</v>
      </c>
      <c r="V119" s="303">
        <f t="shared" si="64"/>
        <v>0</v>
      </c>
      <c r="W119" s="303">
        <f t="shared" si="64"/>
        <v>0</v>
      </c>
      <c r="X119" s="303">
        <f t="shared" si="64"/>
        <v>0</v>
      </c>
      <c r="Y119" s="303">
        <f t="shared" si="64"/>
        <v>0</v>
      </c>
      <c r="Z119" s="303">
        <f t="shared" si="64"/>
        <v>0</v>
      </c>
      <c r="AA119" s="303">
        <f t="shared" si="64"/>
        <v>0</v>
      </c>
      <c r="AB119" s="303">
        <f t="shared" si="64"/>
        <v>0</v>
      </c>
      <c r="AC119" s="303">
        <f t="shared" si="64"/>
        <v>0</v>
      </c>
      <c r="AD119" s="303">
        <f t="shared" si="64"/>
        <v>0</v>
      </c>
      <c r="AE119" s="303">
        <f t="shared" si="64"/>
        <v>0</v>
      </c>
      <c r="AF119" s="303">
        <f t="shared" si="64"/>
        <v>0</v>
      </c>
      <c r="AG119" s="303">
        <f t="shared" si="64"/>
        <v>0</v>
      </c>
      <c r="AH119" s="303">
        <f t="shared" si="64"/>
        <v>0</v>
      </c>
      <c r="AI119" s="303">
        <f t="shared" si="64"/>
        <v>0</v>
      </c>
      <c r="AJ119" s="303">
        <f t="shared" si="64"/>
        <v>0</v>
      </c>
      <c r="AK119" s="303">
        <f t="shared" si="64"/>
        <v>0</v>
      </c>
      <c r="AL119" s="303">
        <f t="shared" si="64"/>
        <v>0</v>
      </c>
      <c r="AM119" s="303">
        <f t="shared" si="64"/>
        <v>0</v>
      </c>
      <c r="AN119" s="303">
        <f t="shared" si="64"/>
        <v>0</v>
      </c>
      <c r="AO119" s="303">
        <f t="shared" si="64"/>
        <v>0</v>
      </c>
      <c r="AP119" s="304">
        <f t="shared" si="64"/>
        <v>0</v>
      </c>
      <c r="AQ119" s="305">
        <f t="shared" si="39"/>
        <v>0</v>
      </c>
    </row>
    <row r="120" spans="2:43" s="174" customFormat="1" ht="13.5" customHeight="1">
      <c r="B120" s="288">
        <v>27</v>
      </c>
      <c r="C120" s="297" t="str">
        <v>商業</v>
      </c>
      <c r="D120" s="302">
        <f t="shared" ref="D120:AP120" si="65">D$91*D77</f>
        <v>0</v>
      </c>
      <c r="E120" s="303">
        <f t="shared" si="65"/>
        <v>0</v>
      </c>
      <c r="F120" s="303">
        <f t="shared" si="65"/>
        <v>0</v>
      </c>
      <c r="G120" s="303">
        <f t="shared" si="65"/>
        <v>0</v>
      </c>
      <c r="H120" s="303">
        <f t="shared" si="65"/>
        <v>0</v>
      </c>
      <c r="I120" s="303">
        <f t="shared" si="65"/>
        <v>0</v>
      </c>
      <c r="J120" s="303">
        <f t="shared" si="65"/>
        <v>0</v>
      </c>
      <c r="K120" s="303">
        <f t="shared" si="65"/>
        <v>0</v>
      </c>
      <c r="L120" s="303">
        <f t="shared" si="65"/>
        <v>0</v>
      </c>
      <c r="M120" s="303">
        <f t="shared" si="65"/>
        <v>0</v>
      </c>
      <c r="N120" s="303">
        <f t="shared" si="65"/>
        <v>0</v>
      </c>
      <c r="O120" s="303">
        <f t="shared" si="65"/>
        <v>0</v>
      </c>
      <c r="P120" s="303">
        <f t="shared" si="65"/>
        <v>0</v>
      </c>
      <c r="Q120" s="303">
        <f t="shared" si="65"/>
        <v>0</v>
      </c>
      <c r="R120" s="303">
        <f t="shared" si="65"/>
        <v>0</v>
      </c>
      <c r="S120" s="303">
        <f t="shared" si="65"/>
        <v>0</v>
      </c>
      <c r="T120" s="303">
        <f t="shared" si="65"/>
        <v>0</v>
      </c>
      <c r="U120" s="303">
        <f t="shared" si="65"/>
        <v>0</v>
      </c>
      <c r="V120" s="303">
        <f t="shared" si="65"/>
        <v>0</v>
      </c>
      <c r="W120" s="303">
        <f t="shared" si="65"/>
        <v>0</v>
      </c>
      <c r="X120" s="303">
        <f t="shared" si="65"/>
        <v>0</v>
      </c>
      <c r="Y120" s="303">
        <f t="shared" si="65"/>
        <v>0</v>
      </c>
      <c r="Z120" s="303">
        <f t="shared" si="65"/>
        <v>0</v>
      </c>
      <c r="AA120" s="303">
        <f t="shared" si="65"/>
        <v>0</v>
      </c>
      <c r="AB120" s="303">
        <f t="shared" si="65"/>
        <v>0</v>
      </c>
      <c r="AC120" s="303">
        <f t="shared" si="65"/>
        <v>0</v>
      </c>
      <c r="AD120" s="303">
        <f t="shared" si="65"/>
        <v>0</v>
      </c>
      <c r="AE120" s="303">
        <f t="shared" si="65"/>
        <v>0</v>
      </c>
      <c r="AF120" s="303">
        <f t="shared" si="65"/>
        <v>0</v>
      </c>
      <c r="AG120" s="303">
        <f t="shared" si="65"/>
        <v>0</v>
      </c>
      <c r="AH120" s="303">
        <f t="shared" si="65"/>
        <v>0</v>
      </c>
      <c r="AI120" s="303">
        <f t="shared" si="65"/>
        <v>0</v>
      </c>
      <c r="AJ120" s="303">
        <f t="shared" si="65"/>
        <v>0</v>
      </c>
      <c r="AK120" s="303">
        <f t="shared" si="65"/>
        <v>0</v>
      </c>
      <c r="AL120" s="303">
        <f t="shared" si="65"/>
        <v>0</v>
      </c>
      <c r="AM120" s="303">
        <f t="shared" si="65"/>
        <v>0</v>
      </c>
      <c r="AN120" s="303">
        <f t="shared" si="65"/>
        <v>0</v>
      </c>
      <c r="AO120" s="303">
        <f t="shared" si="65"/>
        <v>0</v>
      </c>
      <c r="AP120" s="304">
        <f t="shared" si="65"/>
        <v>0</v>
      </c>
      <c r="AQ120" s="305">
        <f t="shared" si="39"/>
        <v>0</v>
      </c>
    </row>
    <row r="121" spans="2:43" s="174" customFormat="1" ht="13.5" customHeight="1">
      <c r="B121" s="288">
        <v>28</v>
      </c>
      <c r="C121" s="297" t="str">
        <v>金融・保険</v>
      </c>
      <c r="D121" s="302">
        <f t="shared" ref="D121:AP121" si="66">D$91*D78</f>
        <v>0</v>
      </c>
      <c r="E121" s="303">
        <f t="shared" si="66"/>
        <v>0</v>
      </c>
      <c r="F121" s="303">
        <f t="shared" si="66"/>
        <v>0</v>
      </c>
      <c r="G121" s="303">
        <f t="shared" si="66"/>
        <v>0</v>
      </c>
      <c r="H121" s="303">
        <f t="shared" si="66"/>
        <v>0</v>
      </c>
      <c r="I121" s="303">
        <f t="shared" si="66"/>
        <v>0</v>
      </c>
      <c r="J121" s="303">
        <f t="shared" si="66"/>
        <v>0</v>
      </c>
      <c r="K121" s="303">
        <f t="shared" si="66"/>
        <v>0</v>
      </c>
      <c r="L121" s="303">
        <f t="shared" si="66"/>
        <v>0</v>
      </c>
      <c r="M121" s="303">
        <f t="shared" si="66"/>
        <v>0</v>
      </c>
      <c r="N121" s="303">
        <f t="shared" si="66"/>
        <v>0</v>
      </c>
      <c r="O121" s="303">
        <f t="shared" si="66"/>
        <v>0</v>
      </c>
      <c r="P121" s="303">
        <f t="shared" si="66"/>
        <v>0</v>
      </c>
      <c r="Q121" s="303">
        <f t="shared" si="66"/>
        <v>0</v>
      </c>
      <c r="R121" s="303">
        <f t="shared" si="66"/>
        <v>0</v>
      </c>
      <c r="S121" s="303">
        <f t="shared" si="66"/>
        <v>0</v>
      </c>
      <c r="T121" s="303">
        <f t="shared" si="66"/>
        <v>0</v>
      </c>
      <c r="U121" s="303">
        <f t="shared" si="66"/>
        <v>0</v>
      </c>
      <c r="V121" s="303">
        <f t="shared" si="66"/>
        <v>0</v>
      </c>
      <c r="W121" s="303">
        <f t="shared" si="66"/>
        <v>0</v>
      </c>
      <c r="X121" s="303">
        <f t="shared" si="66"/>
        <v>0</v>
      </c>
      <c r="Y121" s="303">
        <f t="shared" si="66"/>
        <v>0</v>
      </c>
      <c r="Z121" s="303">
        <f t="shared" si="66"/>
        <v>0</v>
      </c>
      <c r="AA121" s="303">
        <f t="shared" si="66"/>
        <v>0</v>
      </c>
      <c r="AB121" s="303">
        <f t="shared" si="66"/>
        <v>0</v>
      </c>
      <c r="AC121" s="303">
        <f t="shared" si="66"/>
        <v>0</v>
      </c>
      <c r="AD121" s="303">
        <f t="shared" si="66"/>
        <v>0</v>
      </c>
      <c r="AE121" s="303">
        <f t="shared" si="66"/>
        <v>0</v>
      </c>
      <c r="AF121" s="303">
        <f t="shared" si="66"/>
        <v>0</v>
      </c>
      <c r="AG121" s="303">
        <f t="shared" si="66"/>
        <v>0</v>
      </c>
      <c r="AH121" s="303">
        <f t="shared" si="66"/>
        <v>0</v>
      </c>
      <c r="AI121" s="303">
        <f t="shared" si="66"/>
        <v>0</v>
      </c>
      <c r="AJ121" s="303">
        <f t="shared" si="66"/>
        <v>0</v>
      </c>
      <c r="AK121" s="303">
        <f t="shared" si="66"/>
        <v>0</v>
      </c>
      <c r="AL121" s="303">
        <f t="shared" si="66"/>
        <v>0</v>
      </c>
      <c r="AM121" s="303">
        <f t="shared" si="66"/>
        <v>0</v>
      </c>
      <c r="AN121" s="303">
        <f t="shared" si="66"/>
        <v>0</v>
      </c>
      <c r="AO121" s="303">
        <f t="shared" si="66"/>
        <v>0</v>
      </c>
      <c r="AP121" s="304">
        <f t="shared" si="66"/>
        <v>0</v>
      </c>
      <c r="AQ121" s="305">
        <f t="shared" si="39"/>
        <v>0</v>
      </c>
    </row>
    <row r="122" spans="2:43" s="174" customFormat="1" ht="13.5" customHeight="1">
      <c r="B122" s="288">
        <v>29</v>
      </c>
      <c r="C122" s="297" t="str">
        <v>不動産</v>
      </c>
      <c r="D122" s="302">
        <f t="shared" ref="D122:AP122" si="67">D$91*D79</f>
        <v>0</v>
      </c>
      <c r="E122" s="303">
        <f t="shared" si="67"/>
        <v>0</v>
      </c>
      <c r="F122" s="303">
        <f t="shared" si="67"/>
        <v>0</v>
      </c>
      <c r="G122" s="303">
        <f t="shared" si="67"/>
        <v>0</v>
      </c>
      <c r="H122" s="303">
        <f t="shared" si="67"/>
        <v>0</v>
      </c>
      <c r="I122" s="303">
        <f t="shared" si="67"/>
        <v>0</v>
      </c>
      <c r="J122" s="303">
        <f t="shared" si="67"/>
        <v>0</v>
      </c>
      <c r="K122" s="303">
        <f t="shared" si="67"/>
        <v>0</v>
      </c>
      <c r="L122" s="303">
        <f t="shared" si="67"/>
        <v>0</v>
      </c>
      <c r="M122" s="303">
        <f t="shared" si="67"/>
        <v>0</v>
      </c>
      <c r="N122" s="303">
        <f t="shared" si="67"/>
        <v>0</v>
      </c>
      <c r="O122" s="303">
        <f t="shared" si="67"/>
        <v>0</v>
      </c>
      <c r="P122" s="303">
        <f t="shared" si="67"/>
        <v>0</v>
      </c>
      <c r="Q122" s="303">
        <f t="shared" si="67"/>
        <v>0</v>
      </c>
      <c r="R122" s="303">
        <f t="shared" si="67"/>
        <v>0</v>
      </c>
      <c r="S122" s="303">
        <f t="shared" si="67"/>
        <v>0</v>
      </c>
      <c r="T122" s="303">
        <f t="shared" si="67"/>
        <v>0</v>
      </c>
      <c r="U122" s="303">
        <f t="shared" si="67"/>
        <v>0</v>
      </c>
      <c r="V122" s="303">
        <f t="shared" si="67"/>
        <v>0</v>
      </c>
      <c r="W122" s="303">
        <f t="shared" si="67"/>
        <v>0</v>
      </c>
      <c r="X122" s="303">
        <f t="shared" si="67"/>
        <v>0</v>
      </c>
      <c r="Y122" s="303">
        <f t="shared" si="67"/>
        <v>0</v>
      </c>
      <c r="Z122" s="303">
        <f t="shared" si="67"/>
        <v>0</v>
      </c>
      <c r="AA122" s="303">
        <f t="shared" si="67"/>
        <v>0</v>
      </c>
      <c r="AB122" s="303">
        <f t="shared" si="67"/>
        <v>0</v>
      </c>
      <c r="AC122" s="303">
        <f t="shared" si="67"/>
        <v>0</v>
      </c>
      <c r="AD122" s="303">
        <f t="shared" si="67"/>
        <v>0</v>
      </c>
      <c r="AE122" s="303">
        <f t="shared" si="67"/>
        <v>0</v>
      </c>
      <c r="AF122" s="303">
        <f t="shared" si="67"/>
        <v>0</v>
      </c>
      <c r="AG122" s="303">
        <f t="shared" si="67"/>
        <v>0</v>
      </c>
      <c r="AH122" s="303">
        <f t="shared" si="67"/>
        <v>0</v>
      </c>
      <c r="AI122" s="303">
        <f t="shared" si="67"/>
        <v>0</v>
      </c>
      <c r="AJ122" s="303">
        <f t="shared" si="67"/>
        <v>0</v>
      </c>
      <c r="AK122" s="303">
        <f t="shared" si="67"/>
        <v>0</v>
      </c>
      <c r="AL122" s="303">
        <f t="shared" si="67"/>
        <v>0</v>
      </c>
      <c r="AM122" s="303">
        <f t="shared" si="67"/>
        <v>0</v>
      </c>
      <c r="AN122" s="303">
        <f t="shared" si="67"/>
        <v>0</v>
      </c>
      <c r="AO122" s="303">
        <f t="shared" si="67"/>
        <v>0</v>
      </c>
      <c r="AP122" s="304">
        <f t="shared" si="67"/>
        <v>0</v>
      </c>
      <c r="AQ122" s="305">
        <f t="shared" si="39"/>
        <v>0</v>
      </c>
    </row>
    <row r="123" spans="2:43" s="174" customFormat="1" ht="13.5" customHeight="1">
      <c r="B123" s="288">
        <v>30</v>
      </c>
      <c r="C123" s="297" t="str">
        <v>運輸・郵便</v>
      </c>
      <c r="D123" s="302">
        <f t="shared" ref="D123:AP123" si="68">D$91*D80</f>
        <v>0</v>
      </c>
      <c r="E123" s="303">
        <f t="shared" si="68"/>
        <v>0</v>
      </c>
      <c r="F123" s="303">
        <f t="shared" si="68"/>
        <v>0</v>
      </c>
      <c r="G123" s="303">
        <f t="shared" si="68"/>
        <v>0</v>
      </c>
      <c r="H123" s="303">
        <f t="shared" si="68"/>
        <v>0</v>
      </c>
      <c r="I123" s="303">
        <f t="shared" si="68"/>
        <v>0</v>
      </c>
      <c r="J123" s="303">
        <f t="shared" si="68"/>
        <v>0</v>
      </c>
      <c r="K123" s="303">
        <f t="shared" si="68"/>
        <v>0</v>
      </c>
      <c r="L123" s="303">
        <f t="shared" si="68"/>
        <v>0</v>
      </c>
      <c r="M123" s="303">
        <f t="shared" si="68"/>
        <v>0</v>
      </c>
      <c r="N123" s="303">
        <f t="shared" si="68"/>
        <v>0</v>
      </c>
      <c r="O123" s="303">
        <f t="shared" si="68"/>
        <v>0</v>
      </c>
      <c r="P123" s="303">
        <f t="shared" si="68"/>
        <v>0</v>
      </c>
      <c r="Q123" s="303">
        <f t="shared" si="68"/>
        <v>0</v>
      </c>
      <c r="R123" s="303">
        <f t="shared" si="68"/>
        <v>0</v>
      </c>
      <c r="S123" s="303">
        <f t="shared" si="68"/>
        <v>0</v>
      </c>
      <c r="T123" s="303">
        <f t="shared" si="68"/>
        <v>0</v>
      </c>
      <c r="U123" s="303">
        <f t="shared" si="68"/>
        <v>0</v>
      </c>
      <c r="V123" s="303">
        <f t="shared" si="68"/>
        <v>0</v>
      </c>
      <c r="W123" s="303">
        <f t="shared" si="68"/>
        <v>0</v>
      </c>
      <c r="X123" s="303">
        <f t="shared" si="68"/>
        <v>0</v>
      </c>
      <c r="Y123" s="303">
        <f t="shared" si="68"/>
        <v>0</v>
      </c>
      <c r="Z123" s="303">
        <f t="shared" si="68"/>
        <v>0</v>
      </c>
      <c r="AA123" s="303">
        <f t="shared" si="68"/>
        <v>0</v>
      </c>
      <c r="AB123" s="303">
        <f t="shared" si="68"/>
        <v>0</v>
      </c>
      <c r="AC123" s="303">
        <f t="shared" si="68"/>
        <v>0</v>
      </c>
      <c r="AD123" s="303">
        <f t="shared" si="68"/>
        <v>0</v>
      </c>
      <c r="AE123" s="303">
        <f t="shared" si="68"/>
        <v>0</v>
      </c>
      <c r="AF123" s="303">
        <f t="shared" si="68"/>
        <v>0</v>
      </c>
      <c r="AG123" s="303">
        <f t="shared" si="68"/>
        <v>0</v>
      </c>
      <c r="AH123" s="303">
        <f t="shared" si="68"/>
        <v>0</v>
      </c>
      <c r="AI123" s="303">
        <f t="shared" si="68"/>
        <v>0</v>
      </c>
      <c r="AJ123" s="303">
        <f t="shared" si="68"/>
        <v>0</v>
      </c>
      <c r="AK123" s="303">
        <f t="shared" si="68"/>
        <v>0</v>
      </c>
      <c r="AL123" s="303">
        <f t="shared" si="68"/>
        <v>0</v>
      </c>
      <c r="AM123" s="303">
        <f t="shared" si="68"/>
        <v>0</v>
      </c>
      <c r="AN123" s="303">
        <f t="shared" si="68"/>
        <v>0</v>
      </c>
      <c r="AO123" s="303">
        <f t="shared" si="68"/>
        <v>0</v>
      </c>
      <c r="AP123" s="304">
        <f t="shared" si="68"/>
        <v>0</v>
      </c>
      <c r="AQ123" s="305">
        <f t="shared" si="39"/>
        <v>0</v>
      </c>
    </row>
    <row r="124" spans="2:43" s="174" customFormat="1" ht="13.5" customHeight="1">
      <c r="B124" s="288">
        <v>31</v>
      </c>
      <c r="C124" s="297" t="str">
        <v>情報通信</v>
      </c>
      <c r="D124" s="302">
        <f t="shared" ref="D124:AP124" si="69">D$91*D81</f>
        <v>0</v>
      </c>
      <c r="E124" s="303">
        <f t="shared" si="69"/>
        <v>0</v>
      </c>
      <c r="F124" s="303">
        <f t="shared" si="69"/>
        <v>0</v>
      </c>
      <c r="G124" s="303">
        <f t="shared" si="69"/>
        <v>0</v>
      </c>
      <c r="H124" s="303">
        <f t="shared" si="69"/>
        <v>0</v>
      </c>
      <c r="I124" s="303">
        <f t="shared" si="69"/>
        <v>0</v>
      </c>
      <c r="J124" s="303">
        <f t="shared" si="69"/>
        <v>0</v>
      </c>
      <c r="K124" s="303">
        <f t="shared" si="69"/>
        <v>0</v>
      </c>
      <c r="L124" s="303">
        <f t="shared" si="69"/>
        <v>0</v>
      </c>
      <c r="M124" s="303">
        <f t="shared" si="69"/>
        <v>0</v>
      </c>
      <c r="N124" s="303">
        <f t="shared" si="69"/>
        <v>0</v>
      </c>
      <c r="O124" s="303">
        <f t="shared" si="69"/>
        <v>0</v>
      </c>
      <c r="P124" s="303">
        <f t="shared" si="69"/>
        <v>0</v>
      </c>
      <c r="Q124" s="303">
        <f t="shared" si="69"/>
        <v>0</v>
      </c>
      <c r="R124" s="303">
        <f t="shared" si="69"/>
        <v>0</v>
      </c>
      <c r="S124" s="303">
        <f t="shared" si="69"/>
        <v>0</v>
      </c>
      <c r="T124" s="303">
        <f t="shared" si="69"/>
        <v>0</v>
      </c>
      <c r="U124" s="303">
        <f t="shared" si="69"/>
        <v>0</v>
      </c>
      <c r="V124" s="303">
        <f t="shared" si="69"/>
        <v>0</v>
      </c>
      <c r="W124" s="303">
        <f t="shared" si="69"/>
        <v>0</v>
      </c>
      <c r="X124" s="303">
        <f t="shared" si="69"/>
        <v>0</v>
      </c>
      <c r="Y124" s="303">
        <f t="shared" si="69"/>
        <v>0</v>
      </c>
      <c r="Z124" s="303">
        <f t="shared" si="69"/>
        <v>0</v>
      </c>
      <c r="AA124" s="303">
        <f t="shared" si="69"/>
        <v>0</v>
      </c>
      <c r="AB124" s="303">
        <f t="shared" si="69"/>
        <v>0</v>
      </c>
      <c r="AC124" s="303">
        <f t="shared" si="69"/>
        <v>0</v>
      </c>
      <c r="AD124" s="303">
        <f t="shared" si="69"/>
        <v>0</v>
      </c>
      <c r="AE124" s="303">
        <f t="shared" si="69"/>
        <v>0</v>
      </c>
      <c r="AF124" s="303">
        <f t="shared" si="69"/>
        <v>0</v>
      </c>
      <c r="AG124" s="303">
        <f t="shared" si="69"/>
        <v>0</v>
      </c>
      <c r="AH124" s="303">
        <f t="shared" si="69"/>
        <v>0</v>
      </c>
      <c r="AI124" s="303">
        <f t="shared" si="69"/>
        <v>0</v>
      </c>
      <c r="AJ124" s="303">
        <f t="shared" si="69"/>
        <v>0</v>
      </c>
      <c r="AK124" s="303">
        <f t="shared" si="69"/>
        <v>0</v>
      </c>
      <c r="AL124" s="303">
        <f t="shared" si="69"/>
        <v>0</v>
      </c>
      <c r="AM124" s="303">
        <f t="shared" si="69"/>
        <v>0</v>
      </c>
      <c r="AN124" s="303">
        <f t="shared" si="69"/>
        <v>0</v>
      </c>
      <c r="AO124" s="303">
        <f t="shared" si="69"/>
        <v>0</v>
      </c>
      <c r="AP124" s="304">
        <f t="shared" si="69"/>
        <v>0</v>
      </c>
      <c r="AQ124" s="305">
        <f t="shared" si="39"/>
        <v>0</v>
      </c>
    </row>
    <row r="125" spans="2:43" s="174" customFormat="1" ht="13.5" customHeight="1">
      <c r="B125" s="288">
        <v>32</v>
      </c>
      <c r="C125" s="297" t="str">
        <v>公務</v>
      </c>
      <c r="D125" s="302">
        <f t="shared" ref="D125:AP125" si="70">D$91*D82</f>
        <v>0</v>
      </c>
      <c r="E125" s="303">
        <f t="shared" si="70"/>
        <v>0</v>
      </c>
      <c r="F125" s="303">
        <f t="shared" si="70"/>
        <v>0</v>
      </c>
      <c r="G125" s="303">
        <f t="shared" si="70"/>
        <v>0</v>
      </c>
      <c r="H125" s="303">
        <f t="shared" si="70"/>
        <v>0</v>
      </c>
      <c r="I125" s="303">
        <f t="shared" si="70"/>
        <v>0</v>
      </c>
      <c r="J125" s="303">
        <f t="shared" si="70"/>
        <v>0</v>
      </c>
      <c r="K125" s="303">
        <f t="shared" si="70"/>
        <v>0</v>
      </c>
      <c r="L125" s="303">
        <f t="shared" si="70"/>
        <v>0</v>
      </c>
      <c r="M125" s="303">
        <f t="shared" si="70"/>
        <v>0</v>
      </c>
      <c r="N125" s="303">
        <f t="shared" si="70"/>
        <v>0</v>
      </c>
      <c r="O125" s="303">
        <f t="shared" si="70"/>
        <v>0</v>
      </c>
      <c r="P125" s="303">
        <f t="shared" si="70"/>
        <v>0</v>
      </c>
      <c r="Q125" s="303">
        <f t="shared" si="70"/>
        <v>0</v>
      </c>
      <c r="R125" s="303">
        <f t="shared" si="70"/>
        <v>0</v>
      </c>
      <c r="S125" s="303">
        <f t="shared" si="70"/>
        <v>0</v>
      </c>
      <c r="T125" s="303">
        <f t="shared" si="70"/>
        <v>0</v>
      </c>
      <c r="U125" s="303">
        <f t="shared" si="70"/>
        <v>0</v>
      </c>
      <c r="V125" s="303">
        <f t="shared" si="70"/>
        <v>0</v>
      </c>
      <c r="W125" s="303">
        <f t="shared" si="70"/>
        <v>0</v>
      </c>
      <c r="X125" s="303">
        <f t="shared" si="70"/>
        <v>0</v>
      </c>
      <c r="Y125" s="303">
        <f t="shared" si="70"/>
        <v>0</v>
      </c>
      <c r="Z125" s="303">
        <f t="shared" si="70"/>
        <v>0</v>
      </c>
      <c r="AA125" s="303">
        <f t="shared" si="70"/>
        <v>0</v>
      </c>
      <c r="AB125" s="303">
        <f t="shared" si="70"/>
        <v>0</v>
      </c>
      <c r="AC125" s="303">
        <f t="shared" si="70"/>
        <v>0</v>
      </c>
      <c r="AD125" s="303">
        <f t="shared" si="70"/>
        <v>0</v>
      </c>
      <c r="AE125" s="303">
        <f t="shared" si="70"/>
        <v>0</v>
      </c>
      <c r="AF125" s="303">
        <f t="shared" si="70"/>
        <v>0</v>
      </c>
      <c r="AG125" s="303">
        <f t="shared" si="70"/>
        <v>0</v>
      </c>
      <c r="AH125" s="303">
        <f t="shared" si="70"/>
        <v>0</v>
      </c>
      <c r="AI125" s="303">
        <f t="shared" si="70"/>
        <v>0</v>
      </c>
      <c r="AJ125" s="303">
        <f t="shared" si="70"/>
        <v>0</v>
      </c>
      <c r="AK125" s="303">
        <f t="shared" si="70"/>
        <v>0</v>
      </c>
      <c r="AL125" s="303">
        <f t="shared" si="70"/>
        <v>0</v>
      </c>
      <c r="AM125" s="303">
        <f t="shared" si="70"/>
        <v>0</v>
      </c>
      <c r="AN125" s="303">
        <f t="shared" si="70"/>
        <v>0</v>
      </c>
      <c r="AO125" s="303">
        <f t="shared" si="70"/>
        <v>0</v>
      </c>
      <c r="AP125" s="304">
        <f t="shared" si="70"/>
        <v>0</v>
      </c>
      <c r="AQ125" s="305">
        <f t="shared" si="39"/>
        <v>0</v>
      </c>
    </row>
    <row r="126" spans="2:43" s="174" customFormat="1" ht="13.5" customHeight="1">
      <c r="B126" s="288">
        <v>33</v>
      </c>
      <c r="C126" s="297" t="str">
        <v>教育・研究</v>
      </c>
      <c r="D126" s="302">
        <f t="shared" ref="D126:AP126" si="71">D$91*D83</f>
        <v>0</v>
      </c>
      <c r="E126" s="303">
        <f t="shared" si="71"/>
        <v>0</v>
      </c>
      <c r="F126" s="303">
        <f t="shared" si="71"/>
        <v>0</v>
      </c>
      <c r="G126" s="303">
        <f t="shared" si="71"/>
        <v>0</v>
      </c>
      <c r="H126" s="303">
        <f t="shared" si="71"/>
        <v>0</v>
      </c>
      <c r="I126" s="303">
        <f t="shared" si="71"/>
        <v>0</v>
      </c>
      <c r="J126" s="303">
        <f t="shared" si="71"/>
        <v>0</v>
      </c>
      <c r="K126" s="303">
        <f t="shared" si="71"/>
        <v>0</v>
      </c>
      <c r="L126" s="303">
        <f t="shared" si="71"/>
        <v>0</v>
      </c>
      <c r="M126" s="303">
        <f t="shared" si="71"/>
        <v>0</v>
      </c>
      <c r="N126" s="303">
        <f t="shared" si="71"/>
        <v>0</v>
      </c>
      <c r="O126" s="303">
        <f t="shared" si="71"/>
        <v>0</v>
      </c>
      <c r="P126" s="303">
        <f t="shared" si="71"/>
        <v>0</v>
      </c>
      <c r="Q126" s="303">
        <f t="shared" si="71"/>
        <v>0</v>
      </c>
      <c r="R126" s="303">
        <f t="shared" si="71"/>
        <v>0</v>
      </c>
      <c r="S126" s="303">
        <f t="shared" si="71"/>
        <v>0</v>
      </c>
      <c r="T126" s="303">
        <f t="shared" si="71"/>
        <v>0</v>
      </c>
      <c r="U126" s="303">
        <f t="shared" si="71"/>
        <v>0</v>
      </c>
      <c r="V126" s="303">
        <f t="shared" si="71"/>
        <v>0</v>
      </c>
      <c r="W126" s="303">
        <f t="shared" si="71"/>
        <v>0</v>
      </c>
      <c r="X126" s="303">
        <f t="shared" si="71"/>
        <v>0</v>
      </c>
      <c r="Y126" s="303">
        <f t="shared" si="71"/>
        <v>0</v>
      </c>
      <c r="Z126" s="303">
        <f t="shared" si="71"/>
        <v>0</v>
      </c>
      <c r="AA126" s="303">
        <f t="shared" si="71"/>
        <v>0</v>
      </c>
      <c r="AB126" s="303">
        <f t="shared" si="71"/>
        <v>0</v>
      </c>
      <c r="AC126" s="303">
        <f t="shared" si="71"/>
        <v>0</v>
      </c>
      <c r="AD126" s="303">
        <f t="shared" si="71"/>
        <v>0</v>
      </c>
      <c r="AE126" s="303">
        <f t="shared" si="71"/>
        <v>0</v>
      </c>
      <c r="AF126" s="303">
        <f t="shared" si="71"/>
        <v>0</v>
      </c>
      <c r="AG126" s="303">
        <f t="shared" si="71"/>
        <v>0</v>
      </c>
      <c r="AH126" s="303">
        <f t="shared" si="71"/>
        <v>0</v>
      </c>
      <c r="AI126" s="303">
        <f t="shared" si="71"/>
        <v>0</v>
      </c>
      <c r="AJ126" s="303">
        <f t="shared" si="71"/>
        <v>0</v>
      </c>
      <c r="AK126" s="303">
        <f t="shared" si="71"/>
        <v>0</v>
      </c>
      <c r="AL126" s="303">
        <f t="shared" si="71"/>
        <v>0</v>
      </c>
      <c r="AM126" s="303">
        <f t="shared" si="71"/>
        <v>0</v>
      </c>
      <c r="AN126" s="303">
        <f t="shared" si="71"/>
        <v>0</v>
      </c>
      <c r="AO126" s="303">
        <f t="shared" si="71"/>
        <v>0</v>
      </c>
      <c r="AP126" s="304">
        <f t="shared" si="71"/>
        <v>0</v>
      </c>
      <c r="AQ126" s="305">
        <f t="shared" si="39"/>
        <v>0</v>
      </c>
    </row>
    <row r="127" spans="2:43" s="174" customFormat="1" ht="13.5" customHeight="1">
      <c r="B127" s="288">
        <v>34</v>
      </c>
      <c r="C127" s="297" t="str">
        <v>医療・福祉</v>
      </c>
      <c r="D127" s="302">
        <f t="shared" ref="D127:AP127" si="72">D$91*D84</f>
        <v>0</v>
      </c>
      <c r="E127" s="303">
        <f t="shared" si="72"/>
        <v>0</v>
      </c>
      <c r="F127" s="303">
        <f t="shared" si="72"/>
        <v>0</v>
      </c>
      <c r="G127" s="303">
        <f t="shared" si="72"/>
        <v>0</v>
      </c>
      <c r="H127" s="303">
        <f t="shared" si="72"/>
        <v>0</v>
      </c>
      <c r="I127" s="303">
        <f t="shared" si="72"/>
        <v>0</v>
      </c>
      <c r="J127" s="303">
        <f t="shared" si="72"/>
        <v>0</v>
      </c>
      <c r="K127" s="303">
        <f t="shared" si="72"/>
        <v>0</v>
      </c>
      <c r="L127" s="303">
        <f t="shared" si="72"/>
        <v>0</v>
      </c>
      <c r="M127" s="303">
        <f t="shared" si="72"/>
        <v>0</v>
      </c>
      <c r="N127" s="303">
        <f t="shared" si="72"/>
        <v>0</v>
      </c>
      <c r="O127" s="303">
        <f t="shared" si="72"/>
        <v>0</v>
      </c>
      <c r="P127" s="303">
        <f t="shared" si="72"/>
        <v>0</v>
      </c>
      <c r="Q127" s="303">
        <f t="shared" si="72"/>
        <v>0</v>
      </c>
      <c r="R127" s="303">
        <f t="shared" si="72"/>
        <v>0</v>
      </c>
      <c r="S127" s="303">
        <f t="shared" si="72"/>
        <v>0</v>
      </c>
      <c r="T127" s="303">
        <f t="shared" si="72"/>
        <v>0</v>
      </c>
      <c r="U127" s="303">
        <f t="shared" si="72"/>
        <v>0</v>
      </c>
      <c r="V127" s="303">
        <f t="shared" si="72"/>
        <v>0</v>
      </c>
      <c r="W127" s="303">
        <f t="shared" si="72"/>
        <v>0</v>
      </c>
      <c r="X127" s="303">
        <f t="shared" si="72"/>
        <v>0</v>
      </c>
      <c r="Y127" s="303">
        <f t="shared" si="72"/>
        <v>0</v>
      </c>
      <c r="Z127" s="303">
        <f t="shared" si="72"/>
        <v>0</v>
      </c>
      <c r="AA127" s="303">
        <f t="shared" si="72"/>
        <v>0</v>
      </c>
      <c r="AB127" s="303">
        <f t="shared" si="72"/>
        <v>0</v>
      </c>
      <c r="AC127" s="303">
        <f t="shared" si="72"/>
        <v>0</v>
      </c>
      <c r="AD127" s="303">
        <f t="shared" si="72"/>
        <v>0</v>
      </c>
      <c r="AE127" s="303">
        <f t="shared" si="72"/>
        <v>0</v>
      </c>
      <c r="AF127" s="303">
        <f t="shared" si="72"/>
        <v>0</v>
      </c>
      <c r="AG127" s="303">
        <f t="shared" si="72"/>
        <v>0</v>
      </c>
      <c r="AH127" s="303">
        <f t="shared" si="72"/>
        <v>0</v>
      </c>
      <c r="AI127" s="303">
        <f t="shared" si="72"/>
        <v>0</v>
      </c>
      <c r="AJ127" s="303">
        <f t="shared" si="72"/>
        <v>0</v>
      </c>
      <c r="AK127" s="303">
        <f t="shared" si="72"/>
        <v>0</v>
      </c>
      <c r="AL127" s="303">
        <f t="shared" si="72"/>
        <v>0</v>
      </c>
      <c r="AM127" s="303">
        <f t="shared" si="72"/>
        <v>0</v>
      </c>
      <c r="AN127" s="303">
        <f t="shared" si="72"/>
        <v>0</v>
      </c>
      <c r="AO127" s="303">
        <f t="shared" si="72"/>
        <v>0</v>
      </c>
      <c r="AP127" s="303">
        <f t="shared" si="72"/>
        <v>0</v>
      </c>
      <c r="AQ127" s="305">
        <f t="shared" si="39"/>
        <v>0</v>
      </c>
    </row>
    <row r="128" spans="2:43" s="174" customFormat="1" ht="13.5" customHeight="1">
      <c r="B128" s="288">
        <v>35</v>
      </c>
      <c r="C128" s="297" t="str">
        <v>他に分類されない会員制団体</v>
      </c>
      <c r="D128" s="302">
        <f t="shared" ref="D128:AP128" si="73">D$91*D85</f>
        <v>0</v>
      </c>
      <c r="E128" s="303">
        <f t="shared" si="73"/>
        <v>0</v>
      </c>
      <c r="F128" s="303">
        <f t="shared" si="73"/>
        <v>0</v>
      </c>
      <c r="G128" s="303">
        <f t="shared" si="73"/>
        <v>0</v>
      </c>
      <c r="H128" s="303">
        <f t="shared" si="73"/>
        <v>0</v>
      </c>
      <c r="I128" s="303">
        <f t="shared" si="73"/>
        <v>0</v>
      </c>
      <c r="J128" s="303">
        <f t="shared" si="73"/>
        <v>0</v>
      </c>
      <c r="K128" s="303">
        <f t="shared" si="73"/>
        <v>0</v>
      </c>
      <c r="L128" s="303">
        <f t="shared" si="73"/>
        <v>0</v>
      </c>
      <c r="M128" s="303">
        <f t="shared" si="73"/>
        <v>0</v>
      </c>
      <c r="N128" s="303">
        <f t="shared" si="73"/>
        <v>0</v>
      </c>
      <c r="O128" s="303">
        <f t="shared" si="73"/>
        <v>0</v>
      </c>
      <c r="P128" s="303">
        <f t="shared" si="73"/>
        <v>0</v>
      </c>
      <c r="Q128" s="303">
        <f t="shared" si="73"/>
        <v>0</v>
      </c>
      <c r="R128" s="303">
        <f t="shared" si="73"/>
        <v>0</v>
      </c>
      <c r="S128" s="303">
        <f t="shared" si="73"/>
        <v>0</v>
      </c>
      <c r="T128" s="303">
        <f t="shared" si="73"/>
        <v>0</v>
      </c>
      <c r="U128" s="303">
        <f t="shared" si="73"/>
        <v>0</v>
      </c>
      <c r="V128" s="303">
        <f t="shared" si="73"/>
        <v>0</v>
      </c>
      <c r="W128" s="303">
        <f t="shared" si="73"/>
        <v>0</v>
      </c>
      <c r="X128" s="303">
        <f t="shared" si="73"/>
        <v>0</v>
      </c>
      <c r="Y128" s="303">
        <f t="shared" si="73"/>
        <v>0</v>
      </c>
      <c r="Z128" s="303">
        <f t="shared" si="73"/>
        <v>0</v>
      </c>
      <c r="AA128" s="303">
        <f t="shared" si="73"/>
        <v>0</v>
      </c>
      <c r="AB128" s="303">
        <f t="shared" si="73"/>
        <v>0</v>
      </c>
      <c r="AC128" s="303">
        <f t="shared" si="73"/>
        <v>0</v>
      </c>
      <c r="AD128" s="303">
        <f t="shared" si="73"/>
        <v>0</v>
      </c>
      <c r="AE128" s="303">
        <f t="shared" si="73"/>
        <v>0</v>
      </c>
      <c r="AF128" s="303">
        <f t="shared" si="73"/>
        <v>0</v>
      </c>
      <c r="AG128" s="303">
        <f t="shared" si="73"/>
        <v>0</v>
      </c>
      <c r="AH128" s="303">
        <f t="shared" si="73"/>
        <v>0</v>
      </c>
      <c r="AI128" s="303">
        <f t="shared" si="73"/>
        <v>0</v>
      </c>
      <c r="AJ128" s="303">
        <f t="shared" si="73"/>
        <v>0</v>
      </c>
      <c r="AK128" s="303">
        <f t="shared" si="73"/>
        <v>0</v>
      </c>
      <c r="AL128" s="303">
        <f t="shared" si="73"/>
        <v>0</v>
      </c>
      <c r="AM128" s="303">
        <f t="shared" si="73"/>
        <v>0</v>
      </c>
      <c r="AN128" s="303">
        <f t="shared" si="73"/>
        <v>0</v>
      </c>
      <c r="AO128" s="303">
        <f t="shared" si="73"/>
        <v>0</v>
      </c>
      <c r="AP128" s="303">
        <f t="shared" si="73"/>
        <v>0</v>
      </c>
      <c r="AQ128" s="305">
        <f t="shared" si="39"/>
        <v>0</v>
      </c>
    </row>
    <row r="129" spans="2:43" s="174" customFormat="1" ht="13.5" customHeight="1">
      <c r="B129" s="288">
        <v>36</v>
      </c>
      <c r="C129" s="297" t="str">
        <v>対事業所サービス</v>
      </c>
      <c r="D129" s="302">
        <f t="shared" ref="D129:AP129" si="74">D$91*D86</f>
        <v>0</v>
      </c>
      <c r="E129" s="303">
        <f t="shared" si="74"/>
        <v>0</v>
      </c>
      <c r="F129" s="303">
        <f t="shared" si="74"/>
        <v>0</v>
      </c>
      <c r="G129" s="303">
        <f t="shared" si="74"/>
        <v>0</v>
      </c>
      <c r="H129" s="303">
        <f t="shared" si="74"/>
        <v>0</v>
      </c>
      <c r="I129" s="303">
        <f t="shared" si="74"/>
        <v>0</v>
      </c>
      <c r="J129" s="303">
        <f t="shared" si="74"/>
        <v>0</v>
      </c>
      <c r="K129" s="303">
        <f t="shared" si="74"/>
        <v>0</v>
      </c>
      <c r="L129" s="303">
        <f t="shared" si="74"/>
        <v>0</v>
      </c>
      <c r="M129" s="303">
        <f t="shared" si="74"/>
        <v>0</v>
      </c>
      <c r="N129" s="303">
        <f t="shared" si="74"/>
        <v>0</v>
      </c>
      <c r="O129" s="303">
        <f t="shared" si="74"/>
        <v>0</v>
      </c>
      <c r="P129" s="303">
        <f t="shared" si="74"/>
        <v>0</v>
      </c>
      <c r="Q129" s="303">
        <f t="shared" si="74"/>
        <v>0</v>
      </c>
      <c r="R129" s="303">
        <f t="shared" si="74"/>
        <v>0</v>
      </c>
      <c r="S129" s="303">
        <f t="shared" si="74"/>
        <v>0</v>
      </c>
      <c r="T129" s="303">
        <f t="shared" si="74"/>
        <v>0</v>
      </c>
      <c r="U129" s="303">
        <f t="shared" si="74"/>
        <v>0</v>
      </c>
      <c r="V129" s="303">
        <f t="shared" si="74"/>
        <v>0</v>
      </c>
      <c r="W129" s="303">
        <f t="shared" si="74"/>
        <v>0</v>
      </c>
      <c r="X129" s="303">
        <f t="shared" si="74"/>
        <v>0</v>
      </c>
      <c r="Y129" s="303">
        <f t="shared" si="74"/>
        <v>0</v>
      </c>
      <c r="Z129" s="303">
        <f t="shared" si="74"/>
        <v>0</v>
      </c>
      <c r="AA129" s="303">
        <f t="shared" si="74"/>
        <v>0</v>
      </c>
      <c r="AB129" s="303">
        <f t="shared" si="74"/>
        <v>0</v>
      </c>
      <c r="AC129" s="303">
        <f t="shared" si="74"/>
        <v>0</v>
      </c>
      <c r="AD129" s="303">
        <f t="shared" si="74"/>
        <v>0</v>
      </c>
      <c r="AE129" s="303">
        <f t="shared" si="74"/>
        <v>0</v>
      </c>
      <c r="AF129" s="303">
        <f t="shared" si="74"/>
        <v>0</v>
      </c>
      <c r="AG129" s="303">
        <f t="shared" si="74"/>
        <v>0</v>
      </c>
      <c r="AH129" s="303">
        <f t="shared" si="74"/>
        <v>0</v>
      </c>
      <c r="AI129" s="303">
        <f t="shared" si="74"/>
        <v>0</v>
      </c>
      <c r="AJ129" s="303">
        <f t="shared" si="74"/>
        <v>0</v>
      </c>
      <c r="AK129" s="303">
        <f t="shared" si="74"/>
        <v>0</v>
      </c>
      <c r="AL129" s="303">
        <f t="shared" si="74"/>
        <v>0</v>
      </c>
      <c r="AM129" s="303">
        <f t="shared" si="74"/>
        <v>0</v>
      </c>
      <c r="AN129" s="303">
        <f t="shared" si="74"/>
        <v>0</v>
      </c>
      <c r="AO129" s="303">
        <f t="shared" si="74"/>
        <v>0</v>
      </c>
      <c r="AP129" s="303">
        <f t="shared" si="74"/>
        <v>0</v>
      </c>
      <c r="AQ129" s="305">
        <f t="shared" si="39"/>
        <v>0</v>
      </c>
    </row>
    <row r="130" spans="2:43" s="174" customFormat="1" ht="13.5" customHeight="1">
      <c r="B130" s="288">
        <v>37</v>
      </c>
      <c r="C130" s="297" t="str">
        <v>対個人サービス</v>
      </c>
      <c r="D130" s="302">
        <f t="shared" ref="D130:AP130" si="75">D$91*D87</f>
        <v>0</v>
      </c>
      <c r="E130" s="303">
        <f t="shared" si="75"/>
        <v>0</v>
      </c>
      <c r="F130" s="303">
        <f t="shared" si="75"/>
        <v>0</v>
      </c>
      <c r="G130" s="303">
        <f t="shared" si="75"/>
        <v>0</v>
      </c>
      <c r="H130" s="303">
        <f t="shared" si="75"/>
        <v>0</v>
      </c>
      <c r="I130" s="303">
        <f t="shared" si="75"/>
        <v>0</v>
      </c>
      <c r="J130" s="303">
        <f t="shared" si="75"/>
        <v>0</v>
      </c>
      <c r="K130" s="303">
        <f t="shared" si="75"/>
        <v>0</v>
      </c>
      <c r="L130" s="303">
        <f t="shared" si="75"/>
        <v>0</v>
      </c>
      <c r="M130" s="303">
        <f t="shared" si="75"/>
        <v>0</v>
      </c>
      <c r="N130" s="303">
        <f t="shared" si="75"/>
        <v>0</v>
      </c>
      <c r="O130" s="303">
        <f t="shared" si="75"/>
        <v>0</v>
      </c>
      <c r="P130" s="303">
        <f t="shared" si="75"/>
        <v>0</v>
      </c>
      <c r="Q130" s="303">
        <f t="shared" si="75"/>
        <v>0</v>
      </c>
      <c r="R130" s="303">
        <f t="shared" si="75"/>
        <v>0</v>
      </c>
      <c r="S130" s="303">
        <f t="shared" si="75"/>
        <v>0</v>
      </c>
      <c r="T130" s="303">
        <f t="shared" si="75"/>
        <v>0</v>
      </c>
      <c r="U130" s="303">
        <f t="shared" si="75"/>
        <v>0</v>
      </c>
      <c r="V130" s="303">
        <f t="shared" si="75"/>
        <v>0</v>
      </c>
      <c r="W130" s="303">
        <f t="shared" si="75"/>
        <v>0</v>
      </c>
      <c r="X130" s="303">
        <f t="shared" si="75"/>
        <v>0</v>
      </c>
      <c r="Y130" s="303">
        <f t="shared" si="75"/>
        <v>0</v>
      </c>
      <c r="Z130" s="303">
        <f t="shared" si="75"/>
        <v>0</v>
      </c>
      <c r="AA130" s="303">
        <f t="shared" si="75"/>
        <v>0</v>
      </c>
      <c r="AB130" s="303">
        <f t="shared" si="75"/>
        <v>0</v>
      </c>
      <c r="AC130" s="303">
        <f t="shared" si="75"/>
        <v>0</v>
      </c>
      <c r="AD130" s="303">
        <f t="shared" si="75"/>
        <v>0</v>
      </c>
      <c r="AE130" s="303">
        <f t="shared" si="75"/>
        <v>0</v>
      </c>
      <c r="AF130" s="303">
        <f t="shared" si="75"/>
        <v>0</v>
      </c>
      <c r="AG130" s="303">
        <f t="shared" si="75"/>
        <v>0</v>
      </c>
      <c r="AH130" s="303">
        <f t="shared" si="75"/>
        <v>0</v>
      </c>
      <c r="AI130" s="303">
        <f t="shared" si="75"/>
        <v>0</v>
      </c>
      <c r="AJ130" s="303">
        <f t="shared" si="75"/>
        <v>0</v>
      </c>
      <c r="AK130" s="303">
        <f t="shared" si="75"/>
        <v>0</v>
      </c>
      <c r="AL130" s="303">
        <f t="shared" si="75"/>
        <v>0</v>
      </c>
      <c r="AM130" s="303">
        <f t="shared" si="75"/>
        <v>0</v>
      </c>
      <c r="AN130" s="303">
        <f t="shared" si="75"/>
        <v>0</v>
      </c>
      <c r="AO130" s="303">
        <f t="shared" si="75"/>
        <v>0</v>
      </c>
      <c r="AP130" s="303">
        <f t="shared" si="75"/>
        <v>0</v>
      </c>
      <c r="AQ130" s="305">
        <f t="shared" si="39"/>
        <v>0</v>
      </c>
    </row>
    <row r="131" spans="2:43" s="174" customFormat="1" ht="13.5" customHeight="1">
      <c r="B131" s="288">
        <v>38</v>
      </c>
      <c r="C131" s="297" t="str">
        <v>事務用品</v>
      </c>
      <c r="D131" s="302">
        <f t="shared" ref="D131:AP131" si="76">D$91*D88</f>
        <v>0</v>
      </c>
      <c r="E131" s="303">
        <f t="shared" si="76"/>
        <v>0</v>
      </c>
      <c r="F131" s="303">
        <f t="shared" si="76"/>
        <v>0</v>
      </c>
      <c r="G131" s="303">
        <f t="shared" si="76"/>
        <v>0</v>
      </c>
      <c r="H131" s="303">
        <f t="shared" si="76"/>
        <v>0</v>
      </c>
      <c r="I131" s="303">
        <f t="shared" si="76"/>
        <v>0</v>
      </c>
      <c r="J131" s="303">
        <f t="shared" si="76"/>
        <v>0</v>
      </c>
      <c r="K131" s="303">
        <f t="shared" si="76"/>
        <v>0</v>
      </c>
      <c r="L131" s="303">
        <f t="shared" si="76"/>
        <v>0</v>
      </c>
      <c r="M131" s="303">
        <f t="shared" si="76"/>
        <v>0</v>
      </c>
      <c r="N131" s="303">
        <f t="shared" si="76"/>
        <v>0</v>
      </c>
      <c r="O131" s="303">
        <f t="shared" si="76"/>
        <v>0</v>
      </c>
      <c r="P131" s="303">
        <f t="shared" si="76"/>
        <v>0</v>
      </c>
      <c r="Q131" s="303">
        <f t="shared" si="76"/>
        <v>0</v>
      </c>
      <c r="R131" s="303">
        <f t="shared" si="76"/>
        <v>0</v>
      </c>
      <c r="S131" s="303">
        <f t="shared" si="76"/>
        <v>0</v>
      </c>
      <c r="T131" s="303">
        <f t="shared" si="76"/>
        <v>0</v>
      </c>
      <c r="U131" s="303">
        <f t="shared" si="76"/>
        <v>0</v>
      </c>
      <c r="V131" s="303">
        <f t="shared" si="76"/>
        <v>0</v>
      </c>
      <c r="W131" s="303">
        <f t="shared" si="76"/>
        <v>0</v>
      </c>
      <c r="X131" s="303">
        <f t="shared" si="76"/>
        <v>0</v>
      </c>
      <c r="Y131" s="303">
        <f t="shared" si="76"/>
        <v>0</v>
      </c>
      <c r="Z131" s="303">
        <f t="shared" si="76"/>
        <v>0</v>
      </c>
      <c r="AA131" s="303">
        <f t="shared" si="76"/>
        <v>0</v>
      </c>
      <c r="AB131" s="303">
        <f t="shared" si="76"/>
        <v>0</v>
      </c>
      <c r="AC131" s="303">
        <f t="shared" si="76"/>
        <v>0</v>
      </c>
      <c r="AD131" s="303">
        <f t="shared" si="76"/>
        <v>0</v>
      </c>
      <c r="AE131" s="303">
        <f t="shared" si="76"/>
        <v>0</v>
      </c>
      <c r="AF131" s="303">
        <f t="shared" si="76"/>
        <v>0</v>
      </c>
      <c r="AG131" s="303">
        <f t="shared" si="76"/>
        <v>0</v>
      </c>
      <c r="AH131" s="303">
        <f t="shared" si="76"/>
        <v>0</v>
      </c>
      <c r="AI131" s="303">
        <f t="shared" si="76"/>
        <v>0</v>
      </c>
      <c r="AJ131" s="303">
        <f t="shared" si="76"/>
        <v>0</v>
      </c>
      <c r="AK131" s="303">
        <f t="shared" si="76"/>
        <v>0</v>
      </c>
      <c r="AL131" s="303">
        <f t="shared" si="76"/>
        <v>0</v>
      </c>
      <c r="AM131" s="303">
        <f t="shared" si="76"/>
        <v>0</v>
      </c>
      <c r="AN131" s="303">
        <f t="shared" si="76"/>
        <v>0</v>
      </c>
      <c r="AO131" s="303">
        <f t="shared" si="76"/>
        <v>0</v>
      </c>
      <c r="AP131" s="303">
        <f t="shared" si="76"/>
        <v>0</v>
      </c>
      <c r="AQ131" s="305">
        <f t="shared" si="39"/>
        <v>0</v>
      </c>
    </row>
    <row r="132" spans="2:43" s="174" customFormat="1" ht="13.5" customHeight="1">
      <c r="B132" s="290">
        <v>39</v>
      </c>
      <c r="C132" s="306" t="str">
        <v>分類不明</v>
      </c>
      <c r="D132" s="307">
        <f t="shared" ref="D132:AP132" si="77">D$91*D89</f>
        <v>0</v>
      </c>
      <c r="E132" s="308">
        <f t="shared" si="77"/>
        <v>0</v>
      </c>
      <c r="F132" s="308">
        <f t="shared" si="77"/>
        <v>0</v>
      </c>
      <c r="G132" s="308">
        <f t="shared" si="77"/>
        <v>0</v>
      </c>
      <c r="H132" s="308">
        <f t="shared" si="77"/>
        <v>0</v>
      </c>
      <c r="I132" s="308">
        <f t="shared" si="77"/>
        <v>0</v>
      </c>
      <c r="J132" s="308">
        <f t="shared" si="77"/>
        <v>0</v>
      </c>
      <c r="K132" s="308">
        <f t="shared" si="77"/>
        <v>0</v>
      </c>
      <c r="L132" s="308">
        <f t="shared" si="77"/>
        <v>0</v>
      </c>
      <c r="M132" s="308">
        <f t="shared" si="77"/>
        <v>0</v>
      </c>
      <c r="N132" s="308">
        <f t="shared" si="77"/>
        <v>0</v>
      </c>
      <c r="O132" s="308">
        <f t="shared" si="77"/>
        <v>0</v>
      </c>
      <c r="P132" s="308">
        <f t="shared" si="77"/>
        <v>0</v>
      </c>
      <c r="Q132" s="308">
        <f t="shared" si="77"/>
        <v>0</v>
      </c>
      <c r="R132" s="308">
        <f t="shared" si="77"/>
        <v>0</v>
      </c>
      <c r="S132" s="308">
        <f t="shared" si="77"/>
        <v>0</v>
      </c>
      <c r="T132" s="308">
        <f t="shared" si="77"/>
        <v>0</v>
      </c>
      <c r="U132" s="308">
        <f t="shared" si="77"/>
        <v>0</v>
      </c>
      <c r="V132" s="308">
        <f t="shared" si="77"/>
        <v>0</v>
      </c>
      <c r="W132" s="308">
        <f t="shared" si="77"/>
        <v>0</v>
      </c>
      <c r="X132" s="308">
        <f t="shared" si="77"/>
        <v>0</v>
      </c>
      <c r="Y132" s="308">
        <f t="shared" si="77"/>
        <v>0</v>
      </c>
      <c r="Z132" s="308">
        <f t="shared" si="77"/>
        <v>0</v>
      </c>
      <c r="AA132" s="308">
        <f t="shared" si="77"/>
        <v>0</v>
      </c>
      <c r="AB132" s="308">
        <f t="shared" si="77"/>
        <v>0</v>
      </c>
      <c r="AC132" s="308">
        <f t="shared" si="77"/>
        <v>0</v>
      </c>
      <c r="AD132" s="308">
        <f t="shared" si="77"/>
        <v>0</v>
      </c>
      <c r="AE132" s="308">
        <f t="shared" si="77"/>
        <v>0</v>
      </c>
      <c r="AF132" s="308">
        <f t="shared" si="77"/>
        <v>0</v>
      </c>
      <c r="AG132" s="308">
        <f t="shared" si="77"/>
        <v>0</v>
      </c>
      <c r="AH132" s="308">
        <f t="shared" si="77"/>
        <v>0</v>
      </c>
      <c r="AI132" s="308">
        <f t="shared" si="77"/>
        <v>0</v>
      </c>
      <c r="AJ132" s="308">
        <f t="shared" si="77"/>
        <v>0</v>
      </c>
      <c r="AK132" s="308">
        <f t="shared" si="77"/>
        <v>0</v>
      </c>
      <c r="AL132" s="308">
        <f t="shared" si="77"/>
        <v>0</v>
      </c>
      <c r="AM132" s="308">
        <f t="shared" si="77"/>
        <v>0</v>
      </c>
      <c r="AN132" s="308">
        <f t="shared" si="77"/>
        <v>0</v>
      </c>
      <c r="AO132" s="308">
        <f t="shared" si="77"/>
        <v>0</v>
      </c>
      <c r="AP132" s="303">
        <f t="shared" si="77"/>
        <v>0</v>
      </c>
      <c r="AQ132" s="309">
        <f t="shared" si="39"/>
        <v>0</v>
      </c>
    </row>
    <row r="133" spans="2:43" ht="13.5" customHeight="1">
      <c r="B133" s="310"/>
      <c r="C133" s="311" t="s">
        <v>56</v>
      </c>
      <c r="D133" s="312">
        <f>SUM(D94:D132)</f>
        <v>0</v>
      </c>
      <c r="E133" s="312">
        <f t="shared" ref="E133:AP133" si="78">SUM(E94:E132)</f>
        <v>0</v>
      </c>
      <c r="F133" s="312">
        <f t="shared" si="78"/>
        <v>0</v>
      </c>
      <c r="G133" s="312">
        <f t="shared" si="78"/>
        <v>0</v>
      </c>
      <c r="H133" s="312">
        <f t="shared" si="78"/>
        <v>0</v>
      </c>
      <c r="I133" s="312">
        <f t="shared" si="78"/>
        <v>0</v>
      </c>
      <c r="J133" s="312">
        <f t="shared" si="78"/>
        <v>0</v>
      </c>
      <c r="K133" s="312">
        <f t="shared" si="78"/>
        <v>0</v>
      </c>
      <c r="L133" s="312">
        <f t="shared" si="78"/>
        <v>0</v>
      </c>
      <c r="M133" s="312">
        <f t="shared" si="78"/>
        <v>0</v>
      </c>
      <c r="N133" s="312">
        <f t="shared" si="78"/>
        <v>0</v>
      </c>
      <c r="O133" s="312">
        <f t="shared" si="78"/>
        <v>0</v>
      </c>
      <c r="P133" s="312">
        <f t="shared" si="78"/>
        <v>0</v>
      </c>
      <c r="Q133" s="312">
        <f t="shared" si="78"/>
        <v>0</v>
      </c>
      <c r="R133" s="312">
        <f t="shared" si="78"/>
        <v>0</v>
      </c>
      <c r="S133" s="312">
        <f t="shared" si="78"/>
        <v>0</v>
      </c>
      <c r="T133" s="312">
        <f t="shared" si="78"/>
        <v>0</v>
      </c>
      <c r="U133" s="312">
        <f t="shared" si="78"/>
        <v>0</v>
      </c>
      <c r="V133" s="312">
        <f t="shared" si="78"/>
        <v>0</v>
      </c>
      <c r="W133" s="312">
        <f t="shared" si="78"/>
        <v>0</v>
      </c>
      <c r="X133" s="312">
        <f t="shared" si="78"/>
        <v>0</v>
      </c>
      <c r="Y133" s="312">
        <f t="shared" si="78"/>
        <v>0</v>
      </c>
      <c r="Z133" s="312">
        <f t="shared" si="78"/>
        <v>0</v>
      </c>
      <c r="AA133" s="312">
        <f t="shared" si="78"/>
        <v>0</v>
      </c>
      <c r="AB133" s="312">
        <f t="shared" si="78"/>
        <v>0</v>
      </c>
      <c r="AC133" s="312">
        <f t="shared" si="78"/>
        <v>0</v>
      </c>
      <c r="AD133" s="312">
        <f t="shared" si="78"/>
        <v>0</v>
      </c>
      <c r="AE133" s="312">
        <f t="shared" si="78"/>
        <v>0</v>
      </c>
      <c r="AF133" s="312">
        <f t="shared" si="78"/>
        <v>0</v>
      </c>
      <c r="AG133" s="312">
        <f t="shared" si="78"/>
        <v>0</v>
      </c>
      <c r="AH133" s="312">
        <f t="shared" si="78"/>
        <v>0</v>
      </c>
      <c r="AI133" s="312">
        <f t="shared" si="78"/>
        <v>0</v>
      </c>
      <c r="AJ133" s="312">
        <f t="shared" si="78"/>
        <v>0</v>
      </c>
      <c r="AK133" s="312">
        <f t="shared" si="78"/>
        <v>0</v>
      </c>
      <c r="AL133" s="312">
        <f t="shared" si="78"/>
        <v>0</v>
      </c>
      <c r="AM133" s="312">
        <f t="shared" si="78"/>
        <v>0</v>
      </c>
      <c r="AN133" s="312">
        <f t="shared" si="78"/>
        <v>0</v>
      </c>
      <c r="AO133" s="313">
        <f t="shared" si="78"/>
        <v>0</v>
      </c>
      <c r="AP133" s="314">
        <f t="shared" si="78"/>
        <v>0</v>
      </c>
      <c r="AQ133" s="315">
        <f>SUM(AQ94:AQ132)</f>
        <v>0</v>
      </c>
    </row>
    <row r="134" spans="2:43" ht="13.5">
      <c r="C134" s="174"/>
      <c r="D134" s="284"/>
      <c r="E134" s="284"/>
      <c r="F134" s="284"/>
      <c r="G134" s="284"/>
      <c r="H134" s="284"/>
      <c r="I134" s="284"/>
      <c r="J134" s="284"/>
      <c r="K134" s="284"/>
      <c r="L134" s="284"/>
      <c r="M134" s="284"/>
      <c r="N134" s="284"/>
      <c r="O134" s="284"/>
      <c r="P134" s="284"/>
      <c r="Q134" s="284"/>
      <c r="R134" s="284"/>
      <c r="S134" s="284"/>
      <c r="T134" s="284"/>
      <c r="U134" s="284"/>
      <c r="V134" s="284"/>
      <c r="W134" s="284"/>
      <c r="X134" s="284"/>
      <c r="Y134" s="284"/>
      <c r="Z134" s="284"/>
      <c r="AA134" s="284"/>
      <c r="AB134" s="284"/>
      <c r="AC134" s="284"/>
      <c r="AD134" s="284"/>
      <c r="AE134" s="284"/>
      <c r="AF134" s="284"/>
      <c r="AG134" s="284"/>
      <c r="AH134" s="284"/>
      <c r="AI134" s="284"/>
      <c r="AJ134" s="284"/>
      <c r="AK134" s="284"/>
      <c r="AL134" s="284"/>
      <c r="AM134" s="284"/>
      <c r="AN134" s="284"/>
      <c r="AO134" s="316"/>
      <c r="AP134" s="317"/>
      <c r="AQ134" s="318"/>
    </row>
    <row r="135" spans="2:43" ht="14.25" thickBot="1">
      <c r="B135" s="267"/>
      <c r="C135" s="294"/>
      <c r="D135" s="284"/>
      <c r="E135" s="284"/>
      <c r="F135" s="284"/>
      <c r="G135" s="284"/>
      <c r="H135" s="284"/>
      <c r="I135" s="284"/>
      <c r="J135" s="284"/>
      <c r="K135" s="284"/>
      <c r="L135" s="284"/>
      <c r="M135" s="284"/>
      <c r="N135" s="284"/>
      <c r="O135" s="284"/>
      <c r="P135" s="284"/>
      <c r="Q135" s="284"/>
      <c r="R135" s="284"/>
      <c r="S135" s="284"/>
      <c r="T135" s="284"/>
      <c r="U135" s="284"/>
      <c r="V135" s="284"/>
      <c r="W135" s="284"/>
      <c r="X135" s="284"/>
      <c r="Y135" s="284"/>
      <c r="Z135" s="284"/>
      <c r="AA135" s="284"/>
      <c r="AB135" s="284"/>
      <c r="AC135" s="284"/>
      <c r="AD135" s="284"/>
      <c r="AE135" s="284"/>
      <c r="AF135" s="284"/>
      <c r="AG135" s="284"/>
      <c r="AH135" s="284"/>
      <c r="AI135" s="284"/>
      <c r="AJ135" s="284"/>
      <c r="AK135" s="284"/>
      <c r="AL135" s="284"/>
      <c r="AM135" s="284"/>
      <c r="AN135" s="284"/>
      <c r="AO135" s="316"/>
      <c r="AP135" s="319"/>
      <c r="AQ135" s="318"/>
    </row>
    <row r="136" spans="2:43" ht="13.5">
      <c r="B136" s="268"/>
      <c r="C136" s="320"/>
      <c r="D136" s="284"/>
      <c r="E136" s="321"/>
      <c r="F136" s="284"/>
      <c r="G136" s="322"/>
      <c r="H136" s="284"/>
      <c r="I136" s="322"/>
      <c r="J136" s="284"/>
      <c r="K136" s="284"/>
      <c r="L136" s="284"/>
      <c r="M136" s="284"/>
      <c r="N136" s="284"/>
      <c r="O136" s="284"/>
      <c r="P136" s="284"/>
      <c r="Q136" s="284"/>
      <c r="R136" s="284"/>
      <c r="S136" s="284"/>
      <c r="T136" s="284"/>
      <c r="U136" s="284"/>
      <c r="V136" s="284"/>
      <c r="W136" s="284"/>
      <c r="X136" s="284"/>
      <c r="Y136" s="284"/>
      <c r="Z136" s="284"/>
      <c r="AA136" s="284"/>
      <c r="AB136" s="284"/>
      <c r="AC136" s="284"/>
      <c r="AD136" s="284"/>
      <c r="AE136" s="284"/>
      <c r="AF136" s="284"/>
      <c r="AG136" s="284"/>
      <c r="AH136" s="284"/>
      <c r="AI136" s="284"/>
      <c r="AJ136" s="284"/>
      <c r="AK136" s="284"/>
      <c r="AL136" s="284"/>
      <c r="AM136" s="284"/>
      <c r="AN136" s="284"/>
      <c r="AO136" s="316"/>
      <c r="AP136" s="319"/>
      <c r="AQ136" s="318"/>
    </row>
    <row r="137" spans="2:43" ht="35.65" customHeight="1">
      <c r="B137" s="323" t="s">
        <v>155</v>
      </c>
      <c r="C137" s="272" t="s">
        <v>35</v>
      </c>
      <c r="D137" s="284"/>
      <c r="E137" s="324" t="s">
        <v>157</v>
      </c>
      <c r="F137" s="284"/>
      <c r="G137" s="325" t="s">
        <v>158</v>
      </c>
      <c r="H137" s="284"/>
      <c r="I137" s="325" t="s">
        <v>159</v>
      </c>
      <c r="J137" s="284"/>
      <c r="K137" s="284"/>
      <c r="L137" s="284"/>
      <c r="M137" s="284"/>
      <c r="N137" s="284"/>
      <c r="O137" s="284"/>
      <c r="P137" s="284"/>
      <c r="Q137" s="284"/>
      <c r="R137" s="284"/>
      <c r="S137" s="284"/>
      <c r="T137" s="284"/>
      <c r="U137" s="284"/>
      <c r="V137" s="284"/>
      <c r="W137" s="284"/>
      <c r="X137" s="284"/>
      <c r="Y137" s="284"/>
      <c r="Z137" s="284"/>
      <c r="AA137" s="284"/>
      <c r="AB137" s="284"/>
      <c r="AC137" s="284"/>
      <c r="AD137" s="284"/>
      <c r="AE137" s="284"/>
      <c r="AF137" s="284"/>
      <c r="AG137" s="284"/>
      <c r="AH137" s="284"/>
      <c r="AI137" s="284"/>
      <c r="AJ137" s="284"/>
      <c r="AK137" s="284"/>
      <c r="AL137" s="284"/>
      <c r="AM137" s="284"/>
      <c r="AN137" s="284"/>
      <c r="AO137" s="316"/>
      <c r="AP137" s="319"/>
      <c r="AQ137" s="318"/>
    </row>
    <row r="138" spans="2:43" ht="13.5" customHeight="1">
      <c r="B138" s="606">
        <f t="shared" ref="B138:C157" si="79">B51</f>
        <v>1</v>
      </c>
      <c r="C138" s="609" t="str">
        <f t="shared" si="79"/>
        <v>農業</v>
      </c>
      <c r="D138" s="327"/>
      <c r="E138" s="328">
        <f t="shared" ref="E138:E151" si="80">AQ94</f>
        <v>0</v>
      </c>
      <c r="F138" s="327"/>
      <c r="G138" s="329">
        <f>係数!D5</f>
        <v>0.4408674545100193</v>
      </c>
      <c r="H138" s="327"/>
      <c r="I138" s="330">
        <f>E138*G138</f>
        <v>0</v>
      </c>
      <c r="J138" s="284"/>
      <c r="K138" s="284"/>
      <c r="L138" s="284"/>
      <c r="M138" s="284"/>
      <c r="N138" s="284"/>
      <c r="O138" s="284"/>
      <c r="P138" s="284"/>
      <c r="Q138" s="284"/>
      <c r="R138" s="284"/>
      <c r="S138" s="284"/>
      <c r="T138" s="284"/>
      <c r="U138" s="284"/>
      <c r="V138" s="284"/>
      <c r="W138" s="284"/>
      <c r="X138" s="284"/>
      <c r="Y138" s="284"/>
      <c r="Z138" s="284"/>
      <c r="AA138" s="284"/>
      <c r="AB138" s="284"/>
      <c r="AC138" s="284"/>
      <c r="AD138" s="284"/>
      <c r="AE138" s="284"/>
      <c r="AF138" s="284"/>
      <c r="AG138" s="284"/>
      <c r="AH138" s="284"/>
      <c r="AI138" s="284"/>
      <c r="AJ138" s="284"/>
      <c r="AK138" s="284"/>
      <c r="AL138" s="284"/>
      <c r="AM138" s="284"/>
      <c r="AN138" s="284"/>
      <c r="AO138" s="316"/>
      <c r="AP138" s="319"/>
      <c r="AQ138" s="318"/>
    </row>
    <row r="139" spans="2:43" ht="13.5" customHeight="1">
      <c r="B139" s="606">
        <f t="shared" si="79"/>
        <v>2</v>
      </c>
      <c r="C139" s="609" t="str">
        <f t="shared" si="79"/>
        <v>林業</v>
      </c>
      <c r="D139" s="327"/>
      <c r="E139" s="331">
        <f t="shared" si="80"/>
        <v>0</v>
      </c>
      <c r="F139" s="327"/>
      <c r="G139" s="329">
        <f>係数!E5</f>
        <v>0.58468408865365529</v>
      </c>
      <c r="H139" s="327"/>
      <c r="I139" s="330">
        <f t="shared" ref="I139:I176" si="81">E139*G139</f>
        <v>0</v>
      </c>
      <c r="J139" s="284"/>
      <c r="K139" s="284"/>
      <c r="L139" s="284"/>
      <c r="M139" s="284"/>
      <c r="N139" s="284"/>
      <c r="O139" s="284"/>
      <c r="P139" s="284"/>
      <c r="Q139" s="284"/>
      <c r="R139" s="284"/>
      <c r="S139" s="284"/>
      <c r="T139" s="284"/>
      <c r="U139" s="284"/>
      <c r="V139" s="284"/>
      <c r="W139" s="284"/>
      <c r="X139" s="284"/>
      <c r="Y139" s="284"/>
      <c r="Z139" s="284"/>
      <c r="AA139" s="284"/>
      <c r="AB139" s="284"/>
      <c r="AC139" s="284"/>
      <c r="AD139" s="284"/>
      <c r="AE139" s="284"/>
      <c r="AF139" s="284"/>
      <c r="AG139" s="284"/>
      <c r="AH139" s="284"/>
      <c r="AI139" s="284"/>
      <c r="AJ139" s="284"/>
      <c r="AK139" s="284"/>
      <c r="AL139" s="284"/>
      <c r="AM139" s="284"/>
      <c r="AN139" s="284"/>
      <c r="AO139" s="316"/>
      <c r="AP139" s="319"/>
      <c r="AQ139" s="318"/>
    </row>
    <row r="140" spans="2:43" ht="13.5" customHeight="1">
      <c r="B140" s="606">
        <f t="shared" si="79"/>
        <v>3</v>
      </c>
      <c r="C140" s="609" t="str">
        <f t="shared" si="79"/>
        <v>漁業</v>
      </c>
      <c r="D140" s="327"/>
      <c r="E140" s="331">
        <f t="shared" si="80"/>
        <v>0</v>
      </c>
      <c r="F140" s="327"/>
      <c r="G140" s="329">
        <f>係数!F5</f>
        <v>0.3781473781473782</v>
      </c>
      <c r="H140" s="327"/>
      <c r="I140" s="330">
        <f t="shared" si="81"/>
        <v>0</v>
      </c>
      <c r="J140" s="284"/>
      <c r="K140" s="284"/>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316"/>
      <c r="AP140" s="319"/>
      <c r="AQ140" s="318"/>
    </row>
    <row r="141" spans="2:43" ht="13.5" customHeight="1">
      <c r="B141" s="606">
        <f t="shared" si="79"/>
        <v>4</v>
      </c>
      <c r="C141" s="609" t="str">
        <f t="shared" si="79"/>
        <v>鉱業</v>
      </c>
      <c r="D141" s="327"/>
      <c r="E141" s="331">
        <f t="shared" si="80"/>
        <v>0</v>
      </c>
      <c r="F141" s="327"/>
      <c r="G141" s="329">
        <f>係数!G5</f>
        <v>1.2157762336030165E-2</v>
      </c>
      <c r="H141" s="327"/>
      <c r="I141" s="330">
        <f t="shared" si="81"/>
        <v>0</v>
      </c>
      <c r="J141" s="284"/>
      <c r="K141" s="284"/>
      <c r="L141" s="284"/>
      <c r="M141" s="284"/>
      <c r="N141" s="284"/>
      <c r="O141" s="284"/>
      <c r="P141" s="284"/>
      <c r="Q141" s="284"/>
      <c r="R141" s="284"/>
      <c r="S141" s="284"/>
      <c r="T141" s="284"/>
      <c r="U141" s="284"/>
      <c r="V141" s="284"/>
      <c r="W141" s="284"/>
      <c r="X141" s="284"/>
      <c r="Y141" s="284"/>
      <c r="Z141" s="284"/>
      <c r="AA141" s="284"/>
      <c r="AB141" s="284"/>
      <c r="AC141" s="284"/>
      <c r="AD141" s="284"/>
      <c r="AE141" s="284"/>
      <c r="AF141" s="284"/>
      <c r="AG141" s="284"/>
      <c r="AH141" s="284"/>
      <c r="AI141" s="284"/>
      <c r="AJ141" s="284"/>
      <c r="AK141" s="284"/>
      <c r="AL141" s="284"/>
      <c r="AM141" s="284"/>
      <c r="AN141" s="284"/>
      <c r="AO141" s="316"/>
      <c r="AP141" s="319"/>
      <c r="AQ141" s="318"/>
    </row>
    <row r="142" spans="2:43" ht="13.5" customHeight="1">
      <c r="B142" s="606">
        <f t="shared" si="79"/>
        <v>5</v>
      </c>
      <c r="C142" s="609" t="str">
        <f t="shared" si="79"/>
        <v>飲食料品</v>
      </c>
      <c r="D142" s="327"/>
      <c r="E142" s="331">
        <f t="shared" si="80"/>
        <v>0</v>
      </c>
      <c r="F142" s="327"/>
      <c r="G142" s="329">
        <f>係数!H5</f>
        <v>0.19280552251259864</v>
      </c>
      <c r="H142" s="327"/>
      <c r="I142" s="330">
        <f t="shared" si="81"/>
        <v>0</v>
      </c>
      <c r="J142" s="284"/>
      <c r="K142" s="284"/>
      <c r="L142" s="284"/>
      <c r="M142" s="284"/>
      <c r="N142" s="284"/>
      <c r="O142" s="284"/>
      <c r="P142" s="284"/>
      <c r="Q142" s="284"/>
      <c r="R142" s="284"/>
      <c r="S142" s="284"/>
      <c r="T142" s="284"/>
      <c r="U142" s="284"/>
      <c r="V142" s="284"/>
      <c r="W142" s="284"/>
      <c r="X142" s="284"/>
      <c r="Y142" s="284"/>
      <c r="Z142" s="284"/>
      <c r="AA142" s="284"/>
      <c r="AB142" s="284"/>
      <c r="AC142" s="284"/>
      <c r="AD142" s="284"/>
      <c r="AE142" s="284"/>
      <c r="AF142" s="284"/>
      <c r="AG142" s="284"/>
      <c r="AH142" s="284"/>
      <c r="AI142" s="284"/>
      <c r="AJ142" s="284"/>
      <c r="AK142" s="284"/>
      <c r="AL142" s="284"/>
      <c r="AM142" s="284"/>
      <c r="AN142" s="284"/>
      <c r="AO142" s="316"/>
      <c r="AP142" s="319"/>
      <c r="AQ142" s="318"/>
    </row>
    <row r="143" spans="2:43" ht="13.5" customHeight="1">
      <c r="B143" s="606">
        <f t="shared" si="79"/>
        <v>6</v>
      </c>
      <c r="C143" s="609" t="str">
        <f t="shared" si="79"/>
        <v>繊維製品</v>
      </c>
      <c r="D143" s="327"/>
      <c r="E143" s="331">
        <f t="shared" si="80"/>
        <v>0</v>
      </c>
      <c r="F143" s="327"/>
      <c r="G143" s="329">
        <f>係数!I5</f>
        <v>9.6675318254851095E-2</v>
      </c>
      <c r="H143" s="327"/>
      <c r="I143" s="330">
        <f t="shared" si="81"/>
        <v>0</v>
      </c>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316"/>
      <c r="AP143" s="319"/>
      <c r="AQ143" s="318"/>
    </row>
    <row r="144" spans="2:43" ht="13.5" customHeight="1">
      <c r="B144" s="606">
        <f t="shared" si="79"/>
        <v>7</v>
      </c>
      <c r="C144" s="609" t="str">
        <f t="shared" si="79"/>
        <v>パルプ・紙・木製品</v>
      </c>
      <c r="D144" s="327"/>
      <c r="E144" s="331">
        <f t="shared" si="80"/>
        <v>0</v>
      </c>
      <c r="F144" s="327"/>
      <c r="G144" s="329">
        <f>係数!J5</f>
        <v>0.1724877636110943</v>
      </c>
      <c r="H144" s="327"/>
      <c r="I144" s="330">
        <f t="shared" si="81"/>
        <v>0</v>
      </c>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316"/>
      <c r="AP144" s="319"/>
      <c r="AQ144" s="318"/>
    </row>
    <row r="145" spans="2:43" ht="13.5" customHeight="1">
      <c r="B145" s="606">
        <f t="shared" si="79"/>
        <v>8</v>
      </c>
      <c r="C145" s="609" t="str">
        <f t="shared" si="79"/>
        <v>化学製品</v>
      </c>
      <c r="D145" s="327"/>
      <c r="E145" s="331">
        <f t="shared" si="80"/>
        <v>0</v>
      </c>
      <c r="F145" s="327"/>
      <c r="G145" s="329">
        <f>係数!K5</f>
        <v>0.32671171047374215</v>
      </c>
      <c r="H145" s="327"/>
      <c r="I145" s="330">
        <f t="shared" si="81"/>
        <v>0</v>
      </c>
      <c r="J145" s="284"/>
      <c r="K145" s="284"/>
      <c r="L145" s="284"/>
      <c r="M145" s="284"/>
      <c r="N145" s="284"/>
      <c r="O145" s="284"/>
      <c r="P145" s="284"/>
      <c r="Q145" s="284"/>
      <c r="R145" s="284"/>
      <c r="S145" s="284"/>
      <c r="T145" s="284"/>
      <c r="U145" s="284"/>
      <c r="V145" s="284"/>
      <c r="W145" s="284"/>
      <c r="X145" s="284"/>
      <c r="Y145" s="284"/>
      <c r="Z145" s="284"/>
      <c r="AA145" s="284"/>
      <c r="AB145" s="284"/>
      <c r="AC145" s="284"/>
      <c r="AD145" s="284"/>
      <c r="AE145" s="284"/>
      <c r="AF145" s="284"/>
      <c r="AG145" s="284"/>
      <c r="AH145" s="284"/>
      <c r="AI145" s="284"/>
      <c r="AJ145" s="284"/>
      <c r="AK145" s="284"/>
      <c r="AL145" s="284"/>
      <c r="AM145" s="284"/>
      <c r="AN145" s="284"/>
      <c r="AO145" s="316"/>
      <c r="AP145" s="319"/>
      <c r="AQ145" s="318"/>
    </row>
    <row r="146" spans="2:43" ht="13.5" customHeight="1">
      <c r="B146" s="606">
        <f t="shared" si="79"/>
        <v>9</v>
      </c>
      <c r="C146" s="609" t="str">
        <f t="shared" si="79"/>
        <v>石油・石炭製品</v>
      </c>
      <c r="D146" s="327"/>
      <c r="E146" s="331">
        <f t="shared" si="80"/>
        <v>0</v>
      </c>
      <c r="F146" s="327"/>
      <c r="G146" s="329">
        <f>係数!L5</f>
        <v>0.70145824104369536</v>
      </c>
      <c r="H146" s="327"/>
      <c r="I146" s="330">
        <f t="shared" si="81"/>
        <v>0</v>
      </c>
      <c r="J146" s="284"/>
      <c r="K146" s="284"/>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316"/>
      <c r="AP146" s="319"/>
      <c r="AQ146" s="318"/>
    </row>
    <row r="147" spans="2:43" ht="13.5" customHeight="1">
      <c r="B147" s="606">
        <f t="shared" si="79"/>
        <v>10</v>
      </c>
      <c r="C147" s="609" t="str">
        <f t="shared" si="79"/>
        <v>プラスチック・ゴム製品</v>
      </c>
      <c r="D147" s="327"/>
      <c r="E147" s="331">
        <f t="shared" si="80"/>
        <v>0</v>
      </c>
      <c r="F147" s="327"/>
      <c r="G147" s="329">
        <f>係数!M5</f>
        <v>0.28487487886368834</v>
      </c>
      <c r="H147" s="327"/>
      <c r="I147" s="330">
        <f t="shared" si="81"/>
        <v>0</v>
      </c>
      <c r="J147" s="284"/>
      <c r="K147" s="284"/>
      <c r="L147" s="284"/>
      <c r="M147" s="284"/>
      <c r="N147" s="284"/>
      <c r="O147" s="284"/>
      <c r="P147" s="284"/>
      <c r="Q147" s="284"/>
      <c r="R147" s="284"/>
      <c r="S147" s="284"/>
      <c r="T147" s="284"/>
      <c r="U147" s="284"/>
      <c r="V147" s="284"/>
      <c r="W147" s="284"/>
      <c r="X147" s="284"/>
      <c r="Y147" s="284"/>
      <c r="Z147" s="284"/>
      <c r="AA147" s="284"/>
      <c r="AB147" s="284"/>
      <c r="AC147" s="284"/>
      <c r="AD147" s="284"/>
      <c r="AE147" s="284"/>
      <c r="AF147" s="284"/>
      <c r="AG147" s="284"/>
      <c r="AH147" s="284"/>
      <c r="AI147" s="284"/>
      <c r="AJ147" s="284"/>
      <c r="AK147" s="284"/>
      <c r="AL147" s="284"/>
      <c r="AM147" s="284"/>
      <c r="AN147" s="284"/>
      <c r="AO147" s="316"/>
      <c r="AP147" s="319"/>
      <c r="AQ147" s="318"/>
    </row>
    <row r="148" spans="2:43" ht="13.5" customHeight="1">
      <c r="B148" s="606">
        <f t="shared" si="79"/>
        <v>11</v>
      </c>
      <c r="C148" s="609" t="str">
        <f t="shared" si="79"/>
        <v>窯業・土石製品</v>
      </c>
      <c r="D148" s="327"/>
      <c r="E148" s="331">
        <f t="shared" si="80"/>
        <v>0</v>
      </c>
      <c r="F148" s="327"/>
      <c r="G148" s="329">
        <f>係数!N5</f>
        <v>0.32839286303222193</v>
      </c>
      <c r="H148" s="327"/>
      <c r="I148" s="330">
        <f t="shared" si="81"/>
        <v>0</v>
      </c>
      <c r="J148" s="284"/>
      <c r="K148" s="284"/>
      <c r="L148" s="284"/>
      <c r="M148" s="284"/>
      <c r="N148" s="284"/>
      <c r="O148" s="284"/>
      <c r="P148" s="284"/>
      <c r="Q148" s="284"/>
      <c r="R148" s="284"/>
      <c r="S148" s="284"/>
      <c r="T148" s="284"/>
      <c r="U148" s="284"/>
      <c r="V148" s="284"/>
      <c r="W148" s="284"/>
      <c r="X148" s="284"/>
      <c r="Y148" s="284"/>
      <c r="Z148" s="284"/>
      <c r="AA148" s="284"/>
      <c r="AB148" s="284"/>
      <c r="AC148" s="284"/>
      <c r="AD148" s="284"/>
      <c r="AE148" s="284"/>
      <c r="AF148" s="284"/>
      <c r="AG148" s="284"/>
      <c r="AH148" s="284"/>
      <c r="AI148" s="284"/>
      <c r="AJ148" s="284"/>
      <c r="AK148" s="284"/>
      <c r="AL148" s="284"/>
      <c r="AM148" s="284"/>
      <c r="AN148" s="284"/>
      <c r="AO148" s="316"/>
      <c r="AP148" s="319"/>
      <c r="AQ148" s="318"/>
    </row>
    <row r="149" spans="2:43" ht="13.5" customHeight="1">
      <c r="B149" s="606">
        <f t="shared" si="79"/>
        <v>12</v>
      </c>
      <c r="C149" s="609" t="str">
        <f t="shared" si="79"/>
        <v>鉄鋼</v>
      </c>
      <c r="D149" s="327"/>
      <c r="E149" s="331">
        <f t="shared" si="80"/>
        <v>0</v>
      </c>
      <c r="F149" s="327"/>
      <c r="G149" s="329">
        <f>係数!O5</f>
        <v>0.12303174403224792</v>
      </c>
      <c r="H149" s="327"/>
      <c r="I149" s="330">
        <f t="shared" si="81"/>
        <v>0</v>
      </c>
      <c r="J149" s="284"/>
      <c r="K149" s="284"/>
      <c r="L149" s="284"/>
      <c r="M149" s="284"/>
      <c r="N149" s="284"/>
      <c r="O149" s="284"/>
      <c r="P149" s="284"/>
      <c r="Q149" s="284"/>
      <c r="R149" s="284"/>
      <c r="S149" s="284"/>
      <c r="T149" s="284"/>
      <c r="U149" s="284"/>
      <c r="V149" s="284"/>
      <c r="W149" s="284"/>
      <c r="X149" s="284"/>
      <c r="Y149" s="284"/>
      <c r="Z149" s="284"/>
      <c r="AA149" s="284"/>
      <c r="AB149" s="284"/>
      <c r="AC149" s="284"/>
      <c r="AD149" s="284"/>
      <c r="AE149" s="284"/>
      <c r="AF149" s="284"/>
      <c r="AG149" s="284"/>
      <c r="AH149" s="284"/>
      <c r="AI149" s="284"/>
      <c r="AJ149" s="284"/>
      <c r="AK149" s="284"/>
      <c r="AL149" s="284"/>
      <c r="AM149" s="284"/>
      <c r="AN149" s="284"/>
      <c r="AO149" s="316"/>
      <c r="AP149" s="319"/>
      <c r="AQ149" s="318"/>
    </row>
    <row r="150" spans="2:43" ht="13.5" customHeight="1">
      <c r="B150" s="606">
        <f t="shared" si="79"/>
        <v>13</v>
      </c>
      <c r="C150" s="609" t="str">
        <f t="shared" si="79"/>
        <v>非鉄金属</v>
      </c>
      <c r="D150" s="327"/>
      <c r="E150" s="331">
        <f t="shared" si="80"/>
        <v>0</v>
      </c>
      <c r="F150" s="327"/>
      <c r="G150" s="329">
        <f>係数!P5</f>
        <v>0.20047655770621986</v>
      </c>
      <c r="H150" s="327"/>
      <c r="I150" s="330">
        <f t="shared" si="81"/>
        <v>0</v>
      </c>
      <c r="J150" s="284"/>
      <c r="K150" s="284"/>
      <c r="L150" s="284"/>
      <c r="M150" s="284"/>
      <c r="N150" s="284"/>
      <c r="O150" s="284"/>
      <c r="P150" s="284"/>
      <c r="Q150" s="284"/>
      <c r="R150" s="284"/>
      <c r="S150" s="284"/>
      <c r="T150" s="284"/>
      <c r="U150" s="284"/>
      <c r="V150" s="284"/>
      <c r="W150" s="284"/>
      <c r="X150" s="284"/>
      <c r="Y150" s="284"/>
      <c r="Z150" s="284"/>
      <c r="AA150" s="284"/>
      <c r="AB150" s="284"/>
      <c r="AC150" s="284"/>
      <c r="AD150" s="284"/>
      <c r="AE150" s="284"/>
      <c r="AF150" s="284"/>
      <c r="AG150" s="284"/>
      <c r="AH150" s="284"/>
      <c r="AI150" s="284"/>
      <c r="AJ150" s="284"/>
      <c r="AK150" s="284"/>
      <c r="AL150" s="284"/>
      <c r="AM150" s="284"/>
      <c r="AN150" s="284"/>
      <c r="AO150" s="316"/>
      <c r="AP150" s="319"/>
      <c r="AQ150" s="318"/>
    </row>
    <row r="151" spans="2:43" ht="13.5" customHeight="1">
      <c r="B151" s="606">
        <f t="shared" si="79"/>
        <v>14</v>
      </c>
      <c r="C151" s="609" t="str">
        <f t="shared" si="79"/>
        <v>金属製品</v>
      </c>
      <c r="D151" s="327"/>
      <c r="E151" s="331">
        <f t="shared" si="80"/>
        <v>0</v>
      </c>
      <c r="F151" s="327"/>
      <c r="G151" s="329">
        <f>係数!Q5</f>
        <v>0.2215166434722271</v>
      </c>
      <c r="H151" s="327"/>
      <c r="I151" s="330">
        <f t="shared" si="81"/>
        <v>0</v>
      </c>
      <c r="J151" s="284"/>
      <c r="K151" s="284"/>
      <c r="L151" s="284"/>
      <c r="M151" s="284"/>
      <c r="N151" s="284"/>
      <c r="O151" s="284"/>
      <c r="P151" s="284"/>
      <c r="Q151" s="284"/>
      <c r="R151" s="284"/>
      <c r="S151" s="284"/>
      <c r="T151" s="284"/>
      <c r="U151" s="284"/>
      <c r="V151" s="284"/>
      <c r="W151" s="284"/>
      <c r="X151" s="284"/>
      <c r="Y151" s="284"/>
      <c r="Z151" s="284"/>
      <c r="AA151" s="284"/>
      <c r="AB151" s="284"/>
      <c r="AC151" s="284"/>
      <c r="AD151" s="284"/>
      <c r="AE151" s="284"/>
      <c r="AF151" s="284"/>
      <c r="AG151" s="284"/>
      <c r="AH151" s="284"/>
      <c r="AI151" s="284"/>
      <c r="AJ151" s="284"/>
      <c r="AK151" s="284"/>
      <c r="AL151" s="284"/>
      <c r="AM151" s="284"/>
      <c r="AN151" s="284"/>
      <c r="AO151" s="316"/>
      <c r="AP151" s="319"/>
      <c r="AQ151" s="318"/>
    </row>
    <row r="152" spans="2:43" ht="13.5" customHeight="1">
      <c r="B152" s="606">
        <f t="shared" si="79"/>
        <v>15</v>
      </c>
      <c r="C152" s="609" t="str">
        <f t="shared" si="79"/>
        <v>はん用機械</v>
      </c>
      <c r="D152" s="327"/>
      <c r="E152" s="331">
        <f t="shared" ref="E152:E176" si="82">AQ108</f>
        <v>0</v>
      </c>
      <c r="F152" s="327"/>
      <c r="G152" s="329">
        <f>係数!R5</f>
        <v>0.37340206799964237</v>
      </c>
      <c r="H152" s="327"/>
      <c r="I152" s="330">
        <f t="shared" si="81"/>
        <v>0</v>
      </c>
      <c r="J152" s="284"/>
      <c r="K152" s="284"/>
      <c r="L152" s="284"/>
      <c r="M152" s="284"/>
      <c r="N152" s="284"/>
      <c r="O152" s="284"/>
      <c r="P152" s="284"/>
      <c r="Q152" s="284"/>
      <c r="R152" s="284"/>
      <c r="S152" s="284"/>
      <c r="T152" s="284"/>
      <c r="U152" s="284"/>
      <c r="V152" s="284"/>
      <c r="W152" s="284"/>
      <c r="X152" s="284"/>
      <c r="Y152" s="284"/>
      <c r="Z152" s="284"/>
      <c r="AA152" s="284"/>
      <c r="AB152" s="284"/>
      <c r="AC152" s="284"/>
      <c r="AD152" s="284"/>
      <c r="AE152" s="284"/>
      <c r="AF152" s="284"/>
      <c r="AG152" s="284"/>
      <c r="AH152" s="284"/>
      <c r="AI152" s="284"/>
      <c r="AJ152" s="284"/>
      <c r="AK152" s="284"/>
      <c r="AL152" s="284"/>
      <c r="AM152" s="284"/>
      <c r="AN152" s="284"/>
      <c r="AO152" s="316"/>
      <c r="AP152" s="319"/>
      <c r="AQ152" s="318"/>
    </row>
    <row r="153" spans="2:43" ht="13.5" customHeight="1">
      <c r="B153" s="606">
        <f t="shared" si="79"/>
        <v>16</v>
      </c>
      <c r="C153" s="609" t="str">
        <f t="shared" si="79"/>
        <v>生産用機械</v>
      </c>
      <c r="D153" s="327"/>
      <c r="E153" s="331">
        <f t="shared" si="82"/>
        <v>0</v>
      </c>
      <c r="F153" s="327"/>
      <c r="G153" s="329">
        <f>係数!S5</f>
        <v>0.10301748386332676</v>
      </c>
      <c r="H153" s="327"/>
      <c r="I153" s="330">
        <f t="shared" si="81"/>
        <v>0</v>
      </c>
      <c r="J153" s="284"/>
      <c r="K153" s="284"/>
      <c r="L153" s="284"/>
      <c r="M153" s="284"/>
      <c r="N153" s="284"/>
      <c r="O153" s="284"/>
      <c r="P153" s="284"/>
      <c r="Q153" s="284"/>
      <c r="R153" s="284"/>
      <c r="S153" s="284"/>
      <c r="T153" s="284"/>
      <c r="U153" s="284"/>
      <c r="V153" s="284"/>
      <c r="W153" s="284"/>
      <c r="X153" s="284"/>
      <c r="Y153" s="284"/>
      <c r="Z153" s="284"/>
      <c r="AA153" s="284"/>
      <c r="AB153" s="284"/>
      <c r="AC153" s="284"/>
      <c r="AD153" s="284"/>
      <c r="AE153" s="284"/>
      <c r="AF153" s="284"/>
      <c r="AG153" s="284"/>
      <c r="AH153" s="284"/>
      <c r="AI153" s="284"/>
      <c r="AJ153" s="284"/>
      <c r="AK153" s="284"/>
      <c r="AL153" s="284"/>
      <c r="AM153" s="284"/>
      <c r="AN153" s="284"/>
      <c r="AO153" s="316"/>
      <c r="AP153" s="319"/>
      <c r="AQ153" s="318"/>
    </row>
    <row r="154" spans="2:43" ht="13.5" customHeight="1">
      <c r="B154" s="606">
        <f t="shared" si="79"/>
        <v>17</v>
      </c>
      <c r="C154" s="609" t="str">
        <f t="shared" si="79"/>
        <v>業務用機械</v>
      </c>
      <c r="D154" s="327"/>
      <c r="E154" s="331">
        <f t="shared" si="82"/>
        <v>0</v>
      </c>
      <c r="F154" s="327"/>
      <c r="G154" s="329">
        <f>係数!T5</f>
        <v>0.26784618861589127</v>
      </c>
      <c r="H154" s="327"/>
      <c r="I154" s="330">
        <f t="shared" si="81"/>
        <v>0</v>
      </c>
      <c r="J154" s="284"/>
      <c r="K154" s="284"/>
      <c r="L154" s="284"/>
      <c r="M154" s="284"/>
      <c r="N154" s="284"/>
      <c r="O154" s="284"/>
      <c r="P154" s="284"/>
      <c r="Q154" s="284"/>
      <c r="R154" s="284"/>
      <c r="S154" s="284"/>
      <c r="T154" s="284"/>
      <c r="U154" s="284"/>
      <c r="V154" s="284"/>
      <c r="W154" s="284"/>
      <c r="X154" s="284"/>
      <c r="Y154" s="284"/>
      <c r="Z154" s="284"/>
      <c r="AA154" s="284"/>
      <c r="AB154" s="284"/>
      <c r="AC154" s="284"/>
      <c r="AD154" s="284"/>
      <c r="AE154" s="284"/>
      <c r="AF154" s="284"/>
      <c r="AG154" s="284"/>
      <c r="AH154" s="284"/>
      <c r="AI154" s="284"/>
      <c r="AJ154" s="284"/>
      <c r="AK154" s="284"/>
      <c r="AL154" s="284"/>
      <c r="AM154" s="284"/>
      <c r="AN154" s="284"/>
      <c r="AO154" s="316"/>
      <c r="AP154" s="319"/>
      <c r="AQ154" s="318"/>
    </row>
    <row r="155" spans="2:43" ht="13.5" customHeight="1">
      <c r="B155" s="606">
        <f t="shared" si="79"/>
        <v>18</v>
      </c>
      <c r="C155" s="609" t="str">
        <f t="shared" si="79"/>
        <v>電子部品</v>
      </c>
      <c r="D155" s="327"/>
      <c r="E155" s="331">
        <f t="shared" si="82"/>
        <v>0</v>
      </c>
      <c r="F155" s="327"/>
      <c r="G155" s="329">
        <f>係数!U5</f>
        <v>0.22161680713181509</v>
      </c>
      <c r="H155" s="327"/>
      <c r="I155" s="330">
        <f t="shared" si="81"/>
        <v>0</v>
      </c>
      <c r="J155" s="284"/>
      <c r="K155" s="284"/>
      <c r="L155" s="284"/>
      <c r="M155" s="284"/>
      <c r="N155" s="284"/>
      <c r="O155" s="284"/>
      <c r="P155" s="284"/>
      <c r="Q155" s="284"/>
      <c r="R155" s="284"/>
      <c r="S155" s="284"/>
      <c r="T155" s="284"/>
      <c r="U155" s="284"/>
      <c r="V155" s="284"/>
      <c r="W155" s="284"/>
      <c r="X155" s="284"/>
      <c r="Y155" s="284"/>
      <c r="Z155" s="284"/>
      <c r="AA155" s="284"/>
      <c r="AB155" s="284"/>
      <c r="AC155" s="284"/>
      <c r="AD155" s="284"/>
      <c r="AE155" s="284"/>
      <c r="AF155" s="284"/>
      <c r="AG155" s="284"/>
      <c r="AH155" s="284"/>
      <c r="AI155" s="284"/>
      <c r="AJ155" s="284"/>
      <c r="AK155" s="284"/>
      <c r="AL155" s="284"/>
      <c r="AM155" s="284"/>
      <c r="AN155" s="284"/>
      <c r="AO155" s="316"/>
      <c r="AP155" s="319"/>
      <c r="AQ155" s="318"/>
    </row>
    <row r="156" spans="2:43" ht="13.5" customHeight="1">
      <c r="B156" s="606">
        <f t="shared" si="79"/>
        <v>19</v>
      </c>
      <c r="C156" s="609" t="str">
        <f t="shared" si="79"/>
        <v>電気機械</v>
      </c>
      <c r="D156" s="327"/>
      <c r="E156" s="331">
        <f t="shared" si="82"/>
        <v>0</v>
      </c>
      <c r="F156" s="327"/>
      <c r="G156" s="329">
        <f>係数!V5</f>
        <v>0.13896752725672501</v>
      </c>
      <c r="H156" s="327"/>
      <c r="I156" s="330">
        <f t="shared" si="81"/>
        <v>0</v>
      </c>
      <c r="J156" s="284"/>
      <c r="K156" s="284"/>
      <c r="L156" s="284"/>
      <c r="M156" s="284"/>
      <c r="N156" s="284"/>
      <c r="O156" s="284"/>
      <c r="P156" s="284"/>
      <c r="Q156" s="284"/>
      <c r="R156" s="284"/>
      <c r="S156" s="284"/>
      <c r="T156" s="284"/>
      <c r="U156" s="284"/>
      <c r="V156" s="284"/>
      <c r="W156" s="284"/>
      <c r="X156" s="284"/>
      <c r="Y156" s="284"/>
      <c r="Z156" s="284"/>
      <c r="AA156" s="284"/>
      <c r="AB156" s="284"/>
      <c r="AC156" s="284"/>
      <c r="AD156" s="284"/>
      <c r="AE156" s="284"/>
      <c r="AF156" s="284"/>
      <c r="AG156" s="284"/>
      <c r="AH156" s="284"/>
      <c r="AI156" s="284"/>
      <c r="AJ156" s="284"/>
      <c r="AK156" s="284"/>
      <c r="AL156" s="284"/>
      <c r="AM156" s="284"/>
      <c r="AN156" s="284"/>
      <c r="AO156" s="316"/>
      <c r="AP156" s="319"/>
      <c r="AQ156" s="318"/>
    </row>
    <row r="157" spans="2:43" ht="13.5" customHeight="1">
      <c r="B157" s="606">
        <f t="shared" si="79"/>
        <v>20</v>
      </c>
      <c r="C157" s="609" t="str">
        <f t="shared" si="79"/>
        <v>情報通信機器</v>
      </c>
      <c r="D157" s="327"/>
      <c r="E157" s="331">
        <f t="shared" si="82"/>
        <v>0</v>
      </c>
      <c r="F157" s="327"/>
      <c r="G157" s="329">
        <f>係数!W5</f>
        <v>2.1949477238781712E-2</v>
      </c>
      <c r="H157" s="327"/>
      <c r="I157" s="332">
        <f t="shared" si="81"/>
        <v>0</v>
      </c>
      <c r="J157" s="284"/>
      <c r="K157" s="284"/>
      <c r="L157" s="284"/>
      <c r="M157" s="284"/>
      <c r="N157" s="284"/>
      <c r="O157" s="284"/>
      <c r="P157" s="284"/>
      <c r="Q157" s="284"/>
      <c r="R157" s="284"/>
      <c r="S157" s="284"/>
      <c r="T157" s="284"/>
      <c r="U157" s="284"/>
      <c r="V157" s="284"/>
      <c r="W157" s="284"/>
      <c r="X157" s="284"/>
      <c r="Y157" s="284"/>
      <c r="Z157" s="284"/>
      <c r="AA157" s="284"/>
      <c r="AB157" s="284"/>
      <c r="AC157" s="284"/>
      <c r="AD157" s="284"/>
      <c r="AE157" s="284"/>
      <c r="AF157" s="284"/>
      <c r="AG157" s="284"/>
      <c r="AH157" s="284"/>
      <c r="AI157" s="284"/>
      <c r="AJ157" s="284"/>
      <c r="AK157" s="284"/>
      <c r="AL157" s="284"/>
      <c r="AM157" s="284"/>
      <c r="AN157" s="284"/>
      <c r="AO157" s="316"/>
      <c r="AP157" s="319"/>
      <c r="AQ157" s="318"/>
    </row>
    <row r="158" spans="2:43" ht="13.5" customHeight="1">
      <c r="B158" s="606">
        <f t="shared" ref="B158:C176" si="83">B71</f>
        <v>21</v>
      </c>
      <c r="C158" s="609" t="str">
        <f t="shared" si="83"/>
        <v>輸送機械</v>
      </c>
      <c r="D158" s="327"/>
      <c r="E158" s="331">
        <f t="shared" si="82"/>
        <v>0</v>
      </c>
      <c r="F158" s="327"/>
      <c r="G158" s="329">
        <f>係数!X5</f>
        <v>0.44139755050626839</v>
      </c>
      <c r="H158" s="327"/>
      <c r="I158" s="332">
        <f t="shared" si="81"/>
        <v>0</v>
      </c>
      <c r="J158" s="284"/>
      <c r="K158" s="284"/>
      <c r="L158" s="284"/>
      <c r="M158" s="284"/>
      <c r="N158" s="284"/>
      <c r="O158" s="284"/>
      <c r="P158" s="284"/>
      <c r="Q158" s="284"/>
      <c r="R158" s="284"/>
      <c r="S158" s="284"/>
      <c r="T158" s="284"/>
      <c r="U158" s="284"/>
      <c r="V158" s="284"/>
      <c r="W158" s="284"/>
      <c r="X158" s="284"/>
      <c r="Y158" s="284"/>
      <c r="Z158" s="284"/>
      <c r="AA158" s="284"/>
      <c r="AB158" s="284"/>
      <c r="AC158" s="284"/>
      <c r="AD158" s="284"/>
      <c r="AE158" s="284"/>
      <c r="AF158" s="284"/>
      <c r="AG158" s="284"/>
      <c r="AH158" s="284"/>
      <c r="AI158" s="284"/>
      <c r="AJ158" s="284"/>
      <c r="AK158" s="284"/>
      <c r="AL158" s="284"/>
      <c r="AM158" s="284"/>
      <c r="AN158" s="284"/>
      <c r="AO158" s="316"/>
      <c r="AP158" s="319"/>
      <c r="AQ158" s="318"/>
    </row>
    <row r="159" spans="2:43" ht="13.5" customHeight="1">
      <c r="B159" s="606">
        <f t="shared" si="83"/>
        <v>22</v>
      </c>
      <c r="C159" s="609" t="str">
        <f t="shared" si="83"/>
        <v>その他の製造工業製品</v>
      </c>
      <c r="D159" s="327"/>
      <c r="E159" s="331">
        <f t="shared" si="82"/>
        <v>0</v>
      </c>
      <c r="F159" s="327"/>
      <c r="G159" s="329">
        <f>係数!Y5</f>
        <v>0.40651053625184963</v>
      </c>
      <c r="H159" s="327"/>
      <c r="I159" s="332">
        <f t="shared" si="81"/>
        <v>0</v>
      </c>
      <c r="J159" s="284"/>
      <c r="K159" s="284"/>
      <c r="L159" s="284"/>
      <c r="M159" s="284"/>
      <c r="N159" s="284"/>
      <c r="O159" s="284"/>
      <c r="P159" s="284"/>
      <c r="Q159" s="284"/>
      <c r="R159" s="284"/>
      <c r="S159" s="284"/>
      <c r="T159" s="284"/>
      <c r="U159" s="284"/>
      <c r="V159" s="284"/>
      <c r="W159" s="284"/>
      <c r="X159" s="284"/>
      <c r="Y159" s="284"/>
      <c r="Z159" s="284"/>
      <c r="AA159" s="284"/>
      <c r="AB159" s="284"/>
      <c r="AC159" s="284"/>
      <c r="AD159" s="284"/>
      <c r="AE159" s="284"/>
      <c r="AF159" s="284"/>
      <c r="AG159" s="284"/>
      <c r="AH159" s="284"/>
      <c r="AI159" s="284"/>
      <c r="AJ159" s="284"/>
      <c r="AK159" s="284"/>
      <c r="AL159" s="284"/>
      <c r="AM159" s="284"/>
      <c r="AN159" s="284"/>
      <c r="AO159" s="316"/>
      <c r="AP159" s="319"/>
      <c r="AQ159" s="318"/>
    </row>
    <row r="160" spans="2:43" ht="13.5" customHeight="1">
      <c r="B160" s="606">
        <f t="shared" si="83"/>
        <v>23</v>
      </c>
      <c r="C160" s="609" t="str">
        <f t="shared" si="83"/>
        <v>建設</v>
      </c>
      <c r="D160" s="327"/>
      <c r="E160" s="331">
        <f t="shared" si="82"/>
        <v>0</v>
      </c>
      <c r="F160" s="327"/>
      <c r="G160" s="329">
        <f>係数!Z5</f>
        <v>1</v>
      </c>
      <c r="H160" s="327"/>
      <c r="I160" s="332">
        <f t="shared" si="81"/>
        <v>0</v>
      </c>
      <c r="J160" s="284"/>
      <c r="K160" s="284"/>
      <c r="L160" s="284"/>
      <c r="M160" s="284"/>
      <c r="N160" s="284"/>
      <c r="O160" s="284"/>
      <c r="P160" s="284"/>
      <c r="Q160" s="284"/>
      <c r="R160" s="284"/>
      <c r="S160" s="284"/>
      <c r="T160" s="284"/>
      <c r="U160" s="284"/>
      <c r="V160" s="284"/>
      <c r="W160" s="284"/>
      <c r="X160" s="284"/>
      <c r="Y160" s="284"/>
      <c r="Z160" s="284"/>
      <c r="AA160" s="284"/>
      <c r="AB160" s="284"/>
      <c r="AC160" s="284"/>
      <c r="AD160" s="284"/>
      <c r="AE160" s="284"/>
      <c r="AF160" s="284"/>
      <c r="AG160" s="284"/>
      <c r="AH160" s="284"/>
      <c r="AI160" s="284"/>
      <c r="AJ160" s="284"/>
      <c r="AK160" s="284"/>
      <c r="AL160" s="284"/>
      <c r="AM160" s="284"/>
      <c r="AN160" s="284"/>
      <c r="AO160" s="316"/>
      <c r="AP160" s="319"/>
      <c r="AQ160" s="318"/>
    </row>
    <row r="161" spans="2:43" ht="13.5" customHeight="1">
      <c r="B161" s="606">
        <f t="shared" si="83"/>
        <v>24</v>
      </c>
      <c r="C161" s="609" t="str">
        <f t="shared" si="83"/>
        <v>電力・ガス・熱供給</v>
      </c>
      <c r="D161" s="327"/>
      <c r="E161" s="331">
        <f t="shared" si="82"/>
        <v>0</v>
      </c>
      <c r="F161" s="327"/>
      <c r="G161" s="329">
        <f>係数!AA5</f>
        <v>0.7527915500444613</v>
      </c>
      <c r="H161" s="327"/>
      <c r="I161" s="332">
        <f t="shared" si="81"/>
        <v>0</v>
      </c>
      <c r="J161" s="284"/>
      <c r="K161" s="284"/>
      <c r="L161" s="284"/>
      <c r="M161" s="284"/>
      <c r="N161" s="284"/>
      <c r="O161" s="284"/>
      <c r="P161" s="284"/>
      <c r="Q161" s="284"/>
      <c r="R161" s="284"/>
      <c r="S161" s="284"/>
      <c r="T161" s="284"/>
      <c r="U161" s="284"/>
      <c r="V161" s="284"/>
      <c r="W161" s="284"/>
      <c r="X161" s="284"/>
      <c r="Y161" s="284"/>
      <c r="Z161" s="284"/>
      <c r="AA161" s="284"/>
      <c r="AB161" s="284"/>
      <c r="AC161" s="284"/>
      <c r="AD161" s="284"/>
      <c r="AE161" s="284"/>
      <c r="AF161" s="284"/>
      <c r="AG161" s="284"/>
      <c r="AH161" s="284"/>
      <c r="AI161" s="284"/>
      <c r="AJ161" s="284"/>
      <c r="AK161" s="284"/>
      <c r="AL161" s="284"/>
      <c r="AM161" s="284"/>
      <c r="AN161" s="284"/>
      <c r="AO161" s="316"/>
      <c r="AP161" s="319"/>
      <c r="AQ161" s="318"/>
    </row>
    <row r="162" spans="2:43" ht="13.5" customHeight="1">
      <c r="B162" s="606">
        <f t="shared" si="83"/>
        <v>25</v>
      </c>
      <c r="C162" s="609" t="str">
        <f t="shared" si="83"/>
        <v>水道</v>
      </c>
      <c r="D162" s="327"/>
      <c r="E162" s="331">
        <f t="shared" si="82"/>
        <v>0</v>
      </c>
      <c r="F162" s="327"/>
      <c r="G162" s="329">
        <f>係数!AB5</f>
        <v>0.96601908105985357</v>
      </c>
      <c r="H162" s="327"/>
      <c r="I162" s="332">
        <f t="shared" si="81"/>
        <v>0</v>
      </c>
      <c r="J162" s="284"/>
      <c r="K162" s="284"/>
      <c r="L162" s="284"/>
      <c r="M162" s="284"/>
      <c r="N162" s="284"/>
      <c r="O162" s="284"/>
      <c r="P162" s="284"/>
      <c r="Q162" s="284"/>
      <c r="R162" s="284"/>
      <c r="S162" s="284"/>
      <c r="T162" s="284"/>
      <c r="U162" s="284"/>
      <c r="V162" s="284"/>
      <c r="W162" s="284"/>
      <c r="X162" s="284"/>
      <c r="Y162" s="284"/>
      <c r="Z162" s="284"/>
      <c r="AA162" s="284"/>
      <c r="AB162" s="284"/>
      <c r="AC162" s="284"/>
      <c r="AD162" s="284"/>
      <c r="AE162" s="284"/>
      <c r="AF162" s="284"/>
      <c r="AG162" s="284"/>
      <c r="AH162" s="284"/>
      <c r="AI162" s="284"/>
      <c r="AJ162" s="284"/>
      <c r="AK162" s="284"/>
      <c r="AL162" s="284"/>
      <c r="AM162" s="284"/>
      <c r="AN162" s="284"/>
      <c r="AO162" s="316"/>
      <c r="AP162" s="319"/>
      <c r="AQ162" s="318"/>
    </row>
    <row r="163" spans="2:43" ht="13.5" customHeight="1">
      <c r="B163" s="606">
        <f t="shared" si="83"/>
        <v>26</v>
      </c>
      <c r="C163" s="609" t="str">
        <f t="shared" si="83"/>
        <v>廃棄物処理</v>
      </c>
      <c r="D163" s="327"/>
      <c r="E163" s="331">
        <f t="shared" si="82"/>
        <v>0</v>
      </c>
      <c r="F163" s="327"/>
      <c r="G163" s="329">
        <f>係数!AC5</f>
        <v>0.99995268288066619</v>
      </c>
      <c r="H163" s="327"/>
      <c r="I163" s="332">
        <f t="shared" si="81"/>
        <v>0</v>
      </c>
      <c r="J163" s="284"/>
      <c r="K163" s="284"/>
      <c r="L163" s="284"/>
      <c r="M163" s="284"/>
      <c r="N163" s="284"/>
      <c r="O163" s="284"/>
      <c r="P163" s="284"/>
      <c r="Q163" s="284"/>
      <c r="R163" s="284"/>
      <c r="S163" s="284"/>
      <c r="T163" s="284"/>
      <c r="U163" s="284"/>
      <c r="V163" s="284"/>
      <c r="W163" s="284"/>
      <c r="X163" s="284"/>
      <c r="Y163" s="284"/>
      <c r="Z163" s="284"/>
      <c r="AA163" s="284"/>
      <c r="AB163" s="284"/>
      <c r="AC163" s="284"/>
      <c r="AD163" s="284"/>
      <c r="AE163" s="284"/>
      <c r="AF163" s="284"/>
      <c r="AG163" s="284"/>
      <c r="AH163" s="284"/>
      <c r="AI163" s="284"/>
      <c r="AJ163" s="284"/>
      <c r="AK163" s="284"/>
      <c r="AL163" s="284"/>
      <c r="AM163" s="284"/>
      <c r="AN163" s="284"/>
      <c r="AO163" s="316"/>
      <c r="AP163" s="319"/>
      <c r="AQ163" s="318"/>
    </row>
    <row r="164" spans="2:43" ht="13.5" customHeight="1">
      <c r="B164" s="606">
        <f t="shared" si="83"/>
        <v>27</v>
      </c>
      <c r="C164" s="609" t="str">
        <f t="shared" si="83"/>
        <v>商業</v>
      </c>
      <c r="D164" s="327"/>
      <c r="E164" s="331">
        <f t="shared" si="82"/>
        <v>0</v>
      </c>
      <c r="F164" s="327"/>
      <c r="G164" s="329">
        <f>係数!AD5</f>
        <v>0.23632306563262395</v>
      </c>
      <c r="H164" s="327"/>
      <c r="I164" s="332">
        <f t="shared" si="81"/>
        <v>0</v>
      </c>
      <c r="J164" s="284"/>
      <c r="K164" s="284"/>
      <c r="L164" s="284"/>
      <c r="M164" s="284"/>
      <c r="N164" s="284"/>
      <c r="O164" s="284"/>
      <c r="P164" s="284"/>
      <c r="Q164" s="284"/>
      <c r="R164" s="284"/>
      <c r="S164" s="284"/>
      <c r="T164" s="284"/>
      <c r="U164" s="284"/>
      <c r="V164" s="284"/>
      <c r="W164" s="284"/>
      <c r="X164" s="284"/>
      <c r="Y164" s="284"/>
      <c r="Z164" s="284"/>
      <c r="AA164" s="284"/>
      <c r="AB164" s="284"/>
      <c r="AC164" s="284"/>
      <c r="AD164" s="284"/>
      <c r="AE164" s="284"/>
      <c r="AF164" s="284"/>
      <c r="AG164" s="284"/>
      <c r="AH164" s="284"/>
      <c r="AI164" s="284"/>
      <c r="AJ164" s="284"/>
      <c r="AK164" s="284"/>
      <c r="AL164" s="284"/>
      <c r="AM164" s="284"/>
      <c r="AN164" s="284"/>
      <c r="AO164" s="316"/>
      <c r="AP164" s="319"/>
      <c r="AQ164" s="318"/>
    </row>
    <row r="165" spans="2:43" ht="13.5" customHeight="1">
      <c r="B165" s="606">
        <f t="shared" si="83"/>
        <v>28</v>
      </c>
      <c r="C165" s="609" t="str">
        <f t="shared" si="83"/>
        <v>金融・保険</v>
      </c>
      <c r="D165" s="327"/>
      <c r="E165" s="331">
        <f t="shared" si="82"/>
        <v>0</v>
      </c>
      <c r="F165" s="327"/>
      <c r="G165" s="329">
        <f>係数!AE5</f>
        <v>0.88178145801223928</v>
      </c>
      <c r="H165" s="327"/>
      <c r="I165" s="332">
        <f t="shared" si="81"/>
        <v>0</v>
      </c>
      <c r="J165" s="284"/>
      <c r="K165" s="284"/>
      <c r="L165" s="284"/>
      <c r="M165" s="284"/>
      <c r="N165" s="284"/>
      <c r="O165" s="284"/>
      <c r="P165" s="284"/>
      <c r="Q165" s="284"/>
      <c r="R165" s="284"/>
      <c r="S165" s="284"/>
      <c r="T165" s="284"/>
      <c r="U165" s="284"/>
      <c r="V165" s="284"/>
      <c r="W165" s="284"/>
      <c r="X165" s="284"/>
      <c r="Y165" s="284"/>
      <c r="Z165" s="284"/>
      <c r="AA165" s="284"/>
      <c r="AB165" s="284"/>
      <c r="AC165" s="284"/>
      <c r="AD165" s="284"/>
      <c r="AE165" s="284"/>
      <c r="AF165" s="284"/>
      <c r="AG165" s="284"/>
      <c r="AH165" s="284"/>
      <c r="AI165" s="284"/>
      <c r="AJ165" s="284"/>
      <c r="AK165" s="284"/>
      <c r="AL165" s="284"/>
      <c r="AM165" s="284"/>
      <c r="AN165" s="284"/>
      <c r="AO165" s="316"/>
      <c r="AP165" s="319"/>
      <c r="AQ165" s="318"/>
    </row>
    <row r="166" spans="2:43" ht="13.5" customHeight="1">
      <c r="B166" s="606">
        <f t="shared" si="83"/>
        <v>29</v>
      </c>
      <c r="C166" s="609" t="str">
        <f t="shared" si="83"/>
        <v>不動産</v>
      </c>
      <c r="D166" s="327"/>
      <c r="E166" s="331">
        <f t="shared" si="82"/>
        <v>0</v>
      </c>
      <c r="F166" s="327"/>
      <c r="G166" s="329">
        <f>係数!AF5</f>
        <v>0.94771405769011519</v>
      </c>
      <c r="H166" s="327"/>
      <c r="I166" s="332">
        <f t="shared" si="81"/>
        <v>0</v>
      </c>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316"/>
      <c r="AP166" s="319"/>
      <c r="AQ166" s="318"/>
    </row>
    <row r="167" spans="2:43" ht="13.5" customHeight="1">
      <c r="B167" s="606">
        <f t="shared" si="83"/>
        <v>30</v>
      </c>
      <c r="C167" s="609" t="str">
        <f t="shared" si="83"/>
        <v>運輸・郵便</v>
      </c>
      <c r="D167" s="327"/>
      <c r="E167" s="331">
        <f t="shared" si="82"/>
        <v>0</v>
      </c>
      <c r="F167" s="327"/>
      <c r="G167" s="329">
        <f>係数!AG5</f>
        <v>0.5857993258490265</v>
      </c>
      <c r="H167" s="327"/>
      <c r="I167" s="332">
        <f t="shared" si="81"/>
        <v>0</v>
      </c>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316"/>
      <c r="AP167" s="319"/>
      <c r="AQ167" s="318"/>
    </row>
    <row r="168" spans="2:43" ht="13.5" customHeight="1">
      <c r="B168" s="606">
        <f t="shared" si="83"/>
        <v>31</v>
      </c>
      <c r="C168" s="609" t="str">
        <f t="shared" si="83"/>
        <v>情報通信</v>
      </c>
      <c r="D168" s="327"/>
      <c r="E168" s="331">
        <f t="shared" si="82"/>
        <v>0</v>
      </c>
      <c r="F168" s="327"/>
      <c r="G168" s="329">
        <f>係数!AH5</f>
        <v>0.36062067702856626</v>
      </c>
      <c r="H168" s="327"/>
      <c r="I168" s="332">
        <f t="shared" si="81"/>
        <v>0</v>
      </c>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316"/>
      <c r="AP168" s="319"/>
      <c r="AQ168" s="318"/>
    </row>
    <row r="169" spans="2:43" ht="13.5" customHeight="1">
      <c r="B169" s="606">
        <f t="shared" si="83"/>
        <v>32</v>
      </c>
      <c r="C169" s="609" t="str">
        <f t="shared" si="83"/>
        <v>公務</v>
      </c>
      <c r="D169" s="327"/>
      <c r="E169" s="331">
        <f t="shared" si="82"/>
        <v>0</v>
      </c>
      <c r="F169" s="327"/>
      <c r="G169" s="329">
        <f>係数!AI5</f>
        <v>1</v>
      </c>
      <c r="H169" s="327"/>
      <c r="I169" s="332">
        <f t="shared" si="81"/>
        <v>0</v>
      </c>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316"/>
      <c r="AP169" s="319"/>
      <c r="AQ169" s="318"/>
    </row>
    <row r="170" spans="2:43" ht="13.5" customHeight="1">
      <c r="B170" s="606">
        <f t="shared" si="83"/>
        <v>33</v>
      </c>
      <c r="C170" s="609" t="str">
        <f t="shared" si="83"/>
        <v>教育・研究</v>
      </c>
      <c r="D170" s="327"/>
      <c r="E170" s="331">
        <f t="shared" si="82"/>
        <v>0</v>
      </c>
      <c r="F170" s="327"/>
      <c r="G170" s="329">
        <f>係数!AJ5</f>
        <v>0.49619182592306044</v>
      </c>
      <c r="H170" s="327"/>
      <c r="I170" s="332">
        <f t="shared" si="81"/>
        <v>0</v>
      </c>
      <c r="J170" s="284"/>
      <c r="K170" s="284"/>
      <c r="L170" s="284"/>
      <c r="M170" s="284"/>
      <c r="N170" s="284"/>
      <c r="O170" s="284"/>
      <c r="P170" s="284"/>
      <c r="Q170" s="284"/>
      <c r="R170" s="284"/>
      <c r="S170" s="284"/>
      <c r="T170" s="284"/>
      <c r="U170" s="284"/>
      <c r="V170" s="284"/>
      <c r="W170" s="284"/>
      <c r="X170" s="284"/>
      <c r="Y170" s="284"/>
      <c r="Z170" s="284"/>
      <c r="AA170" s="284"/>
      <c r="AB170" s="284"/>
      <c r="AC170" s="284"/>
      <c r="AD170" s="284"/>
      <c r="AE170" s="284"/>
      <c r="AF170" s="284"/>
      <c r="AG170" s="284"/>
      <c r="AH170" s="284"/>
      <c r="AI170" s="284"/>
      <c r="AJ170" s="284"/>
      <c r="AK170" s="284"/>
      <c r="AL170" s="284"/>
      <c r="AM170" s="284"/>
      <c r="AN170" s="284"/>
      <c r="AO170" s="316"/>
      <c r="AP170" s="319"/>
      <c r="AQ170" s="318"/>
    </row>
    <row r="171" spans="2:43" ht="13.5" customHeight="1">
      <c r="B171" s="606">
        <f t="shared" si="83"/>
        <v>34</v>
      </c>
      <c r="C171" s="609" t="str">
        <f t="shared" si="83"/>
        <v>医療・福祉</v>
      </c>
      <c r="D171" s="327"/>
      <c r="E171" s="331">
        <f t="shared" si="82"/>
        <v>0</v>
      </c>
      <c r="F171" s="327"/>
      <c r="G171" s="329">
        <f>係数!AK5</f>
        <v>0.98727989714987785</v>
      </c>
      <c r="H171" s="327"/>
      <c r="I171" s="330">
        <f t="shared" si="81"/>
        <v>0</v>
      </c>
      <c r="J171" s="284"/>
      <c r="K171" s="284"/>
      <c r="L171" s="284"/>
      <c r="M171" s="284"/>
      <c r="N171" s="284"/>
      <c r="O171" s="284"/>
      <c r="P171" s="284"/>
      <c r="Q171" s="284"/>
      <c r="R171" s="284"/>
      <c r="S171" s="284"/>
      <c r="T171" s="284"/>
      <c r="U171" s="284"/>
      <c r="V171" s="284"/>
      <c r="W171" s="284"/>
      <c r="X171" s="284"/>
      <c r="Y171" s="284"/>
      <c r="Z171" s="284"/>
      <c r="AA171" s="284"/>
      <c r="AB171" s="284"/>
      <c r="AC171" s="284"/>
      <c r="AD171" s="284"/>
      <c r="AE171" s="284"/>
      <c r="AF171" s="284"/>
      <c r="AG171" s="284"/>
      <c r="AH171" s="284"/>
      <c r="AI171" s="284"/>
      <c r="AJ171" s="284"/>
      <c r="AK171" s="284"/>
      <c r="AL171" s="284"/>
      <c r="AM171" s="284"/>
      <c r="AN171" s="284"/>
      <c r="AO171" s="316"/>
      <c r="AP171" s="319"/>
      <c r="AQ171" s="318"/>
    </row>
    <row r="172" spans="2:43" ht="13.5" customHeight="1">
      <c r="B172" s="606">
        <f t="shared" si="83"/>
        <v>35</v>
      </c>
      <c r="C172" s="609" t="str">
        <f t="shared" si="83"/>
        <v>他に分類されない会員制団体</v>
      </c>
      <c r="D172" s="327"/>
      <c r="E172" s="331">
        <f t="shared" si="82"/>
        <v>0</v>
      </c>
      <c r="F172" s="327"/>
      <c r="G172" s="329">
        <f>係数!AL5</f>
        <v>0.93747366139693933</v>
      </c>
      <c r="H172" s="327"/>
      <c r="I172" s="330">
        <f t="shared" si="81"/>
        <v>0</v>
      </c>
      <c r="J172" s="284"/>
      <c r="K172" s="284"/>
      <c r="L172" s="284"/>
      <c r="M172" s="284"/>
      <c r="N172" s="284"/>
      <c r="O172" s="284"/>
      <c r="P172" s="284"/>
      <c r="Q172" s="284"/>
      <c r="R172" s="284"/>
      <c r="S172" s="284"/>
      <c r="T172" s="284"/>
      <c r="U172" s="284"/>
      <c r="V172" s="284"/>
      <c r="W172" s="284"/>
      <c r="X172" s="284"/>
      <c r="Y172" s="284"/>
      <c r="Z172" s="284"/>
      <c r="AA172" s="284"/>
      <c r="AB172" s="284"/>
      <c r="AC172" s="284"/>
      <c r="AD172" s="284"/>
      <c r="AE172" s="284"/>
      <c r="AF172" s="284"/>
      <c r="AG172" s="284"/>
      <c r="AH172" s="284"/>
      <c r="AI172" s="284"/>
      <c r="AJ172" s="284"/>
      <c r="AK172" s="284"/>
      <c r="AL172" s="284"/>
      <c r="AM172" s="284"/>
      <c r="AN172" s="284"/>
      <c r="AO172" s="316"/>
      <c r="AP172" s="319"/>
      <c r="AQ172" s="318"/>
    </row>
    <row r="173" spans="2:43" ht="13.5" customHeight="1">
      <c r="B173" s="606">
        <f t="shared" si="83"/>
        <v>36</v>
      </c>
      <c r="C173" s="609" t="str">
        <f t="shared" si="83"/>
        <v>対事業所サービス</v>
      </c>
      <c r="D173" s="327"/>
      <c r="E173" s="331">
        <f t="shared" si="82"/>
        <v>0</v>
      </c>
      <c r="F173" s="327"/>
      <c r="G173" s="329">
        <f>係数!AM5</f>
        <v>0.59521685928480339</v>
      </c>
      <c r="H173" s="327"/>
      <c r="I173" s="330">
        <f t="shared" si="81"/>
        <v>0</v>
      </c>
      <c r="J173" s="284"/>
      <c r="K173" s="284"/>
      <c r="L173" s="284"/>
      <c r="M173" s="284"/>
      <c r="N173" s="284"/>
      <c r="O173" s="284"/>
      <c r="P173" s="284"/>
      <c r="Q173" s="284"/>
      <c r="R173" s="284"/>
      <c r="S173" s="284"/>
      <c r="T173" s="284"/>
      <c r="U173" s="284"/>
      <c r="V173" s="284"/>
      <c r="W173" s="284"/>
      <c r="X173" s="284"/>
      <c r="Y173" s="284"/>
      <c r="Z173" s="284"/>
      <c r="AA173" s="284"/>
      <c r="AB173" s="284"/>
      <c r="AC173" s="284"/>
      <c r="AD173" s="284"/>
      <c r="AE173" s="284"/>
      <c r="AF173" s="284"/>
      <c r="AG173" s="284"/>
      <c r="AH173" s="284"/>
      <c r="AI173" s="284"/>
      <c r="AJ173" s="284"/>
      <c r="AK173" s="284"/>
      <c r="AL173" s="284"/>
      <c r="AM173" s="284"/>
      <c r="AN173" s="284"/>
      <c r="AO173" s="316"/>
      <c r="AP173" s="319"/>
      <c r="AQ173" s="318"/>
    </row>
    <row r="174" spans="2:43" ht="13.5" customHeight="1">
      <c r="B174" s="606">
        <f t="shared" si="83"/>
        <v>37</v>
      </c>
      <c r="C174" s="609" t="str">
        <f t="shared" si="83"/>
        <v>対個人サービス</v>
      </c>
      <c r="D174" s="327"/>
      <c r="E174" s="331">
        <f t="shared" si="82"/>
        <v>0</v>
      </c>
      <c r="F174" s="327"/>
      <c r="G174" s="329">
        <f>係数!AN5</f>
        <v>0.87624251456407221</v>
      </c>
      <c r="H174" s="327"/>
      <c r="I174" s="330">
        <f t="shared" si="81"/>
        <v>0</v>
      </c>
      <c r="J174" s="284"/>
      <c r="K174" s="284"/>
      <c r="L174" s="284"/>
      <c r="M174" s="284"/>
      <c r="N174" s="284"/>
      <c r="O174" s="284"/>
      <c r="P174" s="284"/>
      <c r="Q174" s="284"/>
      <c r="R174" s="284"/>
      <c r="S174" s="284"/>
      <c r="T174" s="284"/>
      <c r="U174" s="284"/>
      <c r="V174" s="284"/>
      <c r="W174" s="284"/>
      <c r="X174" s="284"/>
      <c r="Y174" s="284"/>
      <c r="Z174" s="284"/>
      <c r="AA174" s="284"/>
      <c r="AB174" s="284"/>
      <c r="AC174" s="284"/>
      <c r="AD174" s="284"/>
      <c r="AE174" s="284"/>
      <c r="AF174" s="284"/>
      <c r="AG174" s="284"/>
      <c r="AH174" s="284"/>
      <c r="AI174" s="284"/>
      <c r="AJ174" s="284"/>
      <c r="AK174" s="284"/>
      <c r="AL174" s="284"/>
      <c r="AM174" s="284"/>
      <c r="AN174" s="284"/>
      <c r="AO174" s="316"/>
      <c r="AP174" s="319"/>
      <c r="AQ174" s="318"/>
    </row>
    <row r="175" spans="2:43" ht="13.5" customHeight="1">
      <c r="B175" s="606">
        <f t="shared" si="83"/>
        <v>38</v>
      </c>
      <c r="C175" s="609" t="str">
        <f t="shared" si="83"/>
        <v>事務用品</v>
      </c>
      <c r="D175" s="327"/>
      <c r="E175" s="331">
        <f t="shared" si="82"/>
        <v>0</v>
      </c>
      <c r="F175" s="327"/>
      <c r="G175" s="329">
        <f>係数!AO5</f>
        <v>1</v>
      </c>
      <c r="H175" s="327"/>
      <c r="I175" s="330">
        <f t="shared" si="81"/>
        <v>0</v>
      </c>
      <c r="J175" s="284"/>
      <c r="K175" s="284"/>
      <c r="L175" s="284"/>
      <c r="M175" s="284"/>
      <c r="N175" s="284"/>
      <c r="O175" s="284"/>
      <c r="P175" s="284"/>
      <c r="Q175" s="284"/>
      <c r="R175" s="284"/>
      <c r="S175" s="284"/>
      <c r="T175" s="284"/>
      <c r="U175" s="284"/>
      <c r="V175" s="284"/>
      <c r="W175" s="284"/>
      <c r="X175" s="284"/>
      <c r="Y175" s="284"/>
      <c r="Z175" s="284"/>
      <c r="AA175" s="284"/>
      <c r="AB175" s="284"/>
      <c r="AC175" s="284"/>
      <c r="AD175" s="284"/>
      <c r="AE175" s="284"/>
      <c r="AF175" s="284"/>
      <c r="AG175" s="284"/>
      <c r="AH175" s="284"/>
      <c r="AI175" s="284"/>
      <c r="AJ175" s="284"/>
      <c r="AK175" s="284"/>
      <c r="AL175" s="284"/>
      <c r="AM175" s="284"/>
      <c r="AN175" s="284"/>
      <c r="AO175" s="316"/>
      <c r="AP175" s="319"/>
      <c r="AQ175" s="318"/>
    </row>
    <row r="176" spans="2:43" ht="13.5" customHeight="1" thickBot="1">
      <c r="B176" s="610">
        <f t="shared" si="83"/>
        <v>39</v>
      </c>
      <c r="C176" s="611" t="str">
        <f t="shared" si="83"/>
        <v>分類不明</v>
      </c>
      <c r="D176" s="327"/>
      <c r="E176" s="331">
        <f t="shared" si="82"/>
        <v>0</v>
      </c>
      <c r="F176" s="327"/>
      <c r="G176" s="334">
        <f>係数!AP5</f>
        <v>0.940260403369926</v>
      </c>
      <c r="H176" s="327"/>
      <c r="I176" s="335">
        <f t="shared" si="81"/>
        <v>0</v>
      </c>
      <c r="J176" s="284"/>
      <c r="K176" s="284"/>
      <c r="L176" s="284"/>
      <c r="M176" s="284"/>
      <c r="N176" s="284"/>
      <c r="O176" s="284"/>
      <c r="P176" s="284"/>
      <c r="Q176" s="284"/>
      <c r="R176" s="284"/>
      <c r="S176" s="284"/>
      <c r="T176" s="284"/>
      <c r="U176" s="284"/>
      <c r="V176" s="284"/>
      <c r="W176" s="284"/>
      <c r="X176" s="284"/>
      <c r="Y176" s="284"/>
      <c r="Z176" s="284"/>
      <c r="AA176" s="284"/>
      <c r="AB176" s="284"/>
      <c r="AC176" s="284"/>
      <c r="AD176" s="284"/>
      <c r="AE176" s="284"/>
      <c r="AF176" s="284"/>
      <c r="AG176" s="284"/>
      <c r="AH176" s="284"/>
      <c r="AI176" s="284"/>
      <c r="AJ176" s="284"/>
      <c r="AK176" s="284"/>
      <c r="AL176" s="284"/>
      <c r="AM176" s="284"/>
      <c r="AN176" s="284"/>
      <c r="AO176" s="316"/>
      <c r="AP176" s="319"/>
      <c r="AQ176" s="318"/>
    </row>
    <row r="177" spans="2:43" ht="13.5" customHeight="1" thickBot="1">
      <c r="C177" s="174"/>
      <c r="D177" s="284"/>
      <c r="E177" s="336">
        <f>SUM(E138:E176)</f>
        <v>0</v>
      </c>
      <c r="F177" s="284"/>
      <c r="G177" s="284"/>
      <c r="H177" s="284"/>
      <c r="I177" s="337">
        <f>SUM(I138:I176)</f>
        <v>0</v>
      </c>
      <c r="J177" s="284"/>
      <c r="K177" s="284"/>
      <c r="L177" s="284"/>
      <c r="M177" s="284"/>
      <c r="N177" s="284"/>
      <c r="O177" s="284"/>
      <c r="P177" s="284"/>
      <c r="Q177" s="284"/>
      <c r="R177" s="284"/>
      <c r="S177" s="284"/>
      <c r="T177" s="284"/>
      <c r="U177" s="284"/>
      <c r="V177" s="284"/>
      <c r="W177" s="284"/>
      <c r="X177" s="284"/>
      <c r="Y177" s="284"/>
      <c r="Z177" s="284"/>
      <c r="AA177" s="284"/>
      <c r="AB177" s="284"/>
      <c r="AC177" s="284"/>
      <c r="AD177" s="284"/>
      <c r="AE177" s="284"/>
      <c r="AF177" s="284"/>
      <c r="AG177" s="284"/>
      <c r="AH177" s="284"/>
      <c r="AI177" s="284"/>
      <c r="AJ177" s="284"/>
      <c r="AK177" s="284"/>
      <c r="AL177" s="284"/>
      <c r="AM177" s="284"/>
      <c r="AN177" s="284"/>
      <c r="AO177" s="316"/>
      <c r="AP177" s="319"/>
      <c r="AQ177" s="318"/>
    </row>
    <row r="178" spans="2:43" ht="13.5">
      <c r="C178" s="174"/>
      <c r="D178" s="284"/>
      <c r="E178" s="338"/>
      <c r="F178" s="284"/>
      <c r="G178" s="284"/>
      <c r="H178" s="284"/>
      <c r="I178" s="339"/>
      <c r="J178" s="284"/>
      <c r="K178" s="284"/>
      <c r="L178" s="284"/>
      <c r="M178" s="284"/>
      <c r="N178" s="284"/>
      <c r="O178" s="284"/>
      <c r="P178" s="284"/>
      <c r="Q178" s="284"/>
      <c r="R178" s="284"/>
      <c r="S178" s="284"/>
      <c r="T178" s="284"/>
      <c r="U178" s="284"/>
      <c r="V178" s="284"/>
      <c r="W178" s="284"/>
      <c r="X178" s="284"/>
      <c r="Y178" s="284"/>
      <c r="Z178" s="284"/>
      <c r="AA178" s="284"/>
      <c r="AB178" s="284"/>
      <c r="AC178" s="284"/>
      <c r="AD178" s="284"/>
      <c r="AE178" s="284"/>
      <c r="AF178" s="284"/>
      <c r="AG178" s="284"/>
      <c r="AH178" s="284"/>
      <c r="AI178" s="284"/>
      <c r="AJ178" s="284"/>
      <c r="AK178" s="284"/>
      <c r="AL178" s="284"/>
      <c r="AM178" s="284"/>
      <c r="AN178" s="284"/>
      <c r="AO178" s="316"/>
      <c r="AP178" s="319"/>
      <c r="AQ178" s="318"/>
    </row>
    <row r="179" spans="2:43" ht="14.25">
      <c r="B179" s="266" t="s">
        <v>160</v>
      </c>
      <c r="C179" s="174"/>
      <c r="D179" s="284"/>
      <c r="E179" s="284"/>
      <c r="F179" s="284"/>
      <c r="G179" s="284"/>
      <c r="H179" s="284"/>
      <c r="I179" s="284"/>
      <c r="J179" s="284"/>
      <c r="K179" s="284"/>
      <c r="L179" s="284"/>
      <c r="M179" s="284"/>
      <c r="N179" s="284"/>
      <c r="O179" s="284"/>
      <c r="P179" s="284"/>
      <c r="Q179" s="284"/>
      <c r="R179" s="284"/>
      <c r="S179" s="284"/>
      <c r="T179" s="284"/>
      <c r="U179" s="284"/>
      <c r="V179" s="284"/>
      <c r="W179" s="284"/>
      <c r="X179" s="284"/>
      <c r="Y179" s="284"/>
      <c r="Z179" s="284"/>
      <c r="AA179" s="284"/>
      <c r="AB179" s="284"/>
      <c r="AC179" s="284"/>
      <c r="AD179" s="284"/>
      <c r="AE179" s="284"/>
      <c r="AF179" s="284"/>
      <c r="AG179" s="284"/>
      <c r="AH179" s="284"/>
      <c r="AI179" s="284"/>
      <c r="AJ179" s="284"/>
      <c r="AK179" s="284"/>
      <c r="AL179" s="284"/>
      <c r="AM179" s="284"/>
      <c r="AN179" s="284"/>
      <c r="AO179" s="316"/>
      <c r="AP179" s="319"/>
      <c r="AQ179" s="318"/>
    </row>
    <row r="180" spans="2:43" ht="14.25">
      <c r="B180" s="266"/>
      <c r="C180" s="174"/>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284"/>
      <c r="Z180" s="284"/>
      <c r="AA180" s="284"/>
      <c r="AB180" s="284"/>
      <c r="AC180" s="284"/>
      <c r="AD180" s="284"/>
      <c r="AE180" s="284"/>
      <c r="AF180" s="284"/>
      <c r="AG180" s="284"/>
      <c r="AH180" s="284"/>
      <c r="AI180" s="284"/>
      <c r="AJ180" s="284"/>
      <c r="AK180" s="284"/>
      <c r="AL180" s="284"/>
      <c r="AM180" s="284"/>
      <c r="AN180" s="284"/>
      <c r="AO180" s="316"/>
      <c r="AP180" s="319"/>
      <c r="AQ180" s="318"/>
    </row>
    <row r="181" spans="2:43" ht="13.5">
      <c r="B181" s="581" t="s">
        <v>346</v>
      </c>
      <c r="C181" s="582"/>
      <c r="D181" s="582"/>
      <c r="E181" s="582"/>
      <c r="F181" s="582"/>
      <c r="G181" s="582"/>
      <c r="H181" s="582"/>
      <c r="I181" s="582"/>
      <c r="J181" s="582"/>
      <c r="K181" s="582"/>
      <c r="L181" s="582"/>
      <c r="M181" s="582"/>
      <c r="N181" s="582"/>
      <c r="O181" s="582"/>
      <c r="P181" s="582"/>
      <c r="Q181" s="582"/>
      <c r="R181" s="582"/>
      <c r="S181" s="582"/>
      <c r="T181" s="582"/>
      <c r="U181" s="582"/>
      <c r="V181" s="582"/>
      <c r="W181" s="582"/>
      <c r="X181" s="582"/>
      <c r="Y181" s="582"/>
      <c r="Z181" s="582"/>
      <c r="AA181" s="582"/>
      <c r="AB181" s="582"/>
      <c r="AC181" s="582"/>
      <c r="AD181" s="582"/>
      <c r="AE181" s="582"/>
      <c r="AF181" s="582"/>
      <c r="AG181" s="582"/>
      <c r="AH181" s="582"/>
      <c r="AI181" s="582"/>
      <c r="AJ181" s="582"/>
      <c r="AK181" s="582"/>
      <c r="AL181" s="582"/>
      <c r="AM181" s="582"/>
      <c r="AN181" s="582"/>
      <c r="AO181" s="582"/>
      <c r="AP181" s="582"/>
      <c r="AQ181" s="318"/>
    </row>
    <row r="182" spans="2:43">
      <c r="B182" s="583"/>
      <c r="C182" s="584"/>
      <c r="D182" s="585">
        <v>1</v>
      </c>
      <c r="E182" s="585">
        <v>2</v>
      </c>
      <c r="F182" s="585">
        <v>3</v>
      </c>
      <c r="G182" s="585">
        <v>4</v>
      </c>
      <c r="H182" s="585">
        <v>5</v>
      </c>
      <c r="I182" s="585">
        <v>6</v>
      </c>
      <c r="J182" s="585">
        <v>7</v>
      </c>
      <c r="K182" s="585">
        <v>8</v>
      </c>
      <c r="L182" s="585">
        <v>9</v>
      </c>
      <c r="M182" s="585">
        <v>10</v>
      </c>
      <c r="N182" s="585">
        <v>11</v>
      </c>
      <c r="O182" s="585">
        <v>12</v>
      </c>
      <c r="P182" s="585">
        <v>13</v>
      </c>
      <c r="Q182" s="585">
        <v>14</v>
      </c>
      <c r="R182" s="585">
        <v>15</v>
      </c>
      <c r="S182" s="585">
        <v>16</v>
      </c>
      <c r="T182" s="585">
        <v>17</v>
      </c>
      <c r="U182" s="585">
        <v>18</v>
      </c>
      <c r="V182" s="585">
        <v>19</v>
      </c>
      <c r="W182" s="585">
        <v>20</v>
      </c>
      <c r="X182" s="585">
        <v>21</v>
      </c>
      <c r="Y182" s="585">
        <v>22</v>
      </c>
      <c r="Z182" s="585">
        <v>23</v>
      </c>
      <c r="AA182" s="585">
        <v>24</v>
      </c>
      <c r="AB182" s="585">
        <v>25</v>
      </c>
      <c r="AC182" s="585">
        <v>26</v>
      </c>
      <c r="AD182" s="585">
        <v>27</v>
      </c>
      <c r="AE182" s="585">
        <v>28</v>
      </c>
      <c r="AF182" s="585">
        <v>29</v>
      </c>
      <c r="AG182" s="585">
        <v>30</v>
      </c>
      <c r="AH182" s="585">
        <v>31</v>
      </c>
      <c r="AI182" s="585">
        <v>32</v>
      </c>
      <c r="AJ182" s="585">
        <v>33</v>
      </c>
      <c r="AK182" s="585">
        <v>34</v>
      </c>
      <c r="AL182" s="585">
        <v>35</v>
      </c>
      <c r="AM182" s="585">
        <v>36</v>
      </c>
      <c r="AN182" s="585">
        <v>37</v>
      </c>
      <c r="AO182" s="585">
        <v>38</v>
      </c>
      <c r="AP182" s="591">
        <v>39</v>
      </c>
      <c r="AQ182" s="318"/>
    </row>
    <row r="183" spans="2:43" ht="22.5">
      <c r="B183" s="586"/>
      <c r="C183" s="587" t="s">
        <v>348</v>
      </c>
      <c r="D183" s="588" t="s">
        <v>276</v>
      </c>
      <c r="E183" s="588" t="s">
        <v>277</v>
      </c>
      <c r="F183" s="588" t="s">
        <v>278</v>
      </c>
      <c r="G183" s="588" t="s">
        <v>233</v>
      </c>
      <c r="H183" s="588" t="s">
        <v>279</v>
      </c>
      <c r="I183" s="588" t="s">
        <v>280</v>
      </c>
      <c r="J183" s="588" t="s">
        <v>38</v>
      </c>
      <c r="K183" s="588" t="s">
        <v>281</v>
      </c>
      <c r="L183" s="588" t="s">
        <v>282</v>
      </c>
      <c r="M183" s="588" t="s">
        <v>349</v>
      </c>
      <c r="N183" s="588" t="s">
        <v>283</v>
      </c>
      <c r="O183" s="588" t="s">
        <v>284</v>
      </c>
      <c r="P183" s="588" t="s">
        <v>285</v>
      </c>
      <c r="Q183" s="588" t="s">
        <v>286</v>
      </c>
      <c r="R183" s="588" t="s">
        <v>234</v>
      </c>
      <c r="S183" s="588" t="s">
        <v>235</v>
      </c>
      <c r="T183" s="588" t="s">
        <v>236</v>
      </c>
      <c r="U183" s="588" t="s">
        <v>237</v>
      </c>
      <c r="V183" s="588" t="s">
        <v>287</v>
      </c>
      <c r="W183" s="588" t="s">
        <v>350</v>
      </c>
      <c r="X183" s="588" t="s">
        <v>288</v>
      </c>
      <c r="Y183" s="588" t="s">
        <v>47</v>
      </c>
      <c r="Z183" s="588" t="s">
        <v>289</v>
      </c>
      <c r="AA183" s="588" t="s">
        <v>230</v>
      </c>
      <c r="AB183" s="588" t="s">
        <v>231</v>
      </c>
      <c r="AC183" s="588" t="s">
        <v>232</v>
      </c>
      <c r="AD183" s="588" t="s">
        <v>127</v>
      </c>
      <c r="AE183" s="588" t="s">
        <v>128</v>
      </c>
      <c r="AF183" s="588" t="s">
        <v>131</v>
      </c>
      <c r="AG183" s="588" t="s">
        <v>290</v>
      </c>
      <c r="AH183" s="588" t="s">
        <v>238</v>
      </c>
      <c r="AI183" s="588" t="s">
        <v>291</v>
      </c>
      <c r="AJ183" s="588" t="s">
        <v>292</v>
      </c>
      <c r="AK183" s="588" t="s">
        <v>239</v>
      </c>
      <c r="AL183" s="588" t="s">
        <v>351</v>
      </c>
      <c r="AM183" s="588" t="s">
        <v>54</v>
      </c>
      <c r="AN183" s="588" t="s">
        <v>55</v>
      </c>
      <c r="AO183" s="588" t="s">
        <v>240</v>
      </c>
      <c r="AP183" s="587" t="s">
        <v>136</v>
      </c>
    </row>
    <row r="184" spans="2:43" ht="13.5" customHeight="1">
      <c r="B184" s="589">
        <v>1</v>
      </c>
      <c r="C184" s="590" t="s">
        <v>276</v>
      </c>
      <c r="D184" s="592">
        <v>1.0532419236592068</v>
      </c>
      <c r="E184" s="592">
        <v>4.8624014785362391E-4</v>
      </c>
      <c r="F184" s="592">
        <v>1.1531212855037211E-3</v>
      </c>
      <c r="G184" s="592">
        <v>5.4147274094614906E-5</v>
      </c>
      <c r="H184" s="592">
        <v>6.3353579269713481E-2</v>
      </c>
      <c r="I184" s="592">
        <v>8.278861059612069E-3</v>
      </c>
      <c r="J184" s="592">
        <v>2.2829572428190802E-4</v>
      </c>
      <c r="K184" s="592">
        <v>4.2790110059683117E-4</v>
      </c>
      <c r="L184" s="592">
        <v>2.6469048758256013E-6</v>
      </c>
      <c r="M184" s="592">
        <v>1.197669816030103E-2</v>
      </c>
      <c r="N184" s="592">
        <v>1.7448094499242979E-4</v>
      </c>
      <c r="O184" s="592">
        <v>2.3767257841445668E-5</v>
      </c>
      <c r="P184" s="592">
        <v>1.5347996480211424E-4</v>
      </c>
      <c r="Q184" s="592">
        <v>3.5485588668476557E-5</v>
      </c>
      <c r="R184" s="592">
        <v>6.4503820138213163E-5</v>
      </c>
      <c r="S184" s="592">
        <v>5.1259758156310435E-5</v>
      </c>
      <c r="T184" s="592">
        <v>1.9035771556986635E-4</v>
      </c>
      <c r="U184" s="592">
        <v>9.8966970617126143E-5</v>
      </c>
      <c r="V184" s="592">
        <v>1.871606143851396E-4</v>
      </c>
      <c r="W184" s="592">
        <v>1.3474500205269552E-4</v>
      </c>
      <c r="X184" s="592">
        <v>2.0901412446150088E-4</v>
      </c>
      <c r="Y184" s="592">
        <v>1.144202510331195E-3</v>
      </c>
      <c r="Z184" s="592">
        <v>6.4108512739608327E-4</v>
      </c>
      <c r="AA184" s="592">
        <v>2.2497381807065037E-5</v>
      </c>
      <c r="AB184" s="592">
        <v>1.6474914167032573E-4</v>
      </c>
      <c r="AC184" s="592">
        <v>5.7311629850978265E-5</v>
      </c>
      <c r="AD184" s="592">
        <v>1.1572515031579521E-4</v>
      </c>
      <c r="AE184" s="592">
        <v>3.139992682814879E-5</v>
      </c>
      <c r="AF184" s="592">
        <v>1.6247619103233793E-5</v>
      </c>
      <c r="AG184" s="592">
        <v>2.7234650258834348E-5</v>
      </c>
      <c r="AH184" s="592">
        <v>7.7799956681927706E-5</v>
      </c>
      <c r="AI184" s="592">
        <v>4.00546361986223E-5</v>
      </c>
      <c r="AJ184" s="592">
        <v>1.2513241670666752E-3</v>
      </c>
      <c r="AK184" s="592">
        <v>1.2986574352185387E-3</v>
      </c>
      <c r="AL184" s="592">
        <v>7.869297828677111E-4</v>
      </c>
      <c r="AM184" s="592">
        <v>6.7267823761114895E-5</v>
      </c>
      <c r="AN184" s="592">
        <v>9.6225690713966517E-3</v>
      </c>
      <c r="AO184" s="592">
        <v>2.7293676986011537E-4</v>
      </c>
      <c r="AP184" s="593">
        <v>7.1342753638795219E-5</v>
      </c>
    </row>
    <row r="185" spans="2:43" ht="13.5" customHeight="1">
      <c r="B185" s="589">
        <v>2</v>
      </c>
      <c r="C185" s="590" t="s">
        <v>277</v>
      </c>
      <c r="D185" s="592">
        <v>1.1736264228261539E-4</v>
      </c>
      <c r="E185" s="592">
        <v>1.0726298151308871</v>
      </c>
      <c r="F185" s="592">
        <v>1.1141963748003589E-4</v>
      </c>
      <c r="G185" s="592">
        <v>2.2397381373896441E-5</v>
      </c>
      <c r="H185" s="592">
        <v>3.5081467225406374E-4</v>
      </c>
      <c r="I185" s="592">
        <v>4.9181892643898409E-5</v>
      </c>
      <c r="J185" s="592">
        <v>2.3030279476426326E-2</v>
      </c>
      <c r="K185" s="592">
        <v>1.6380290157420234E-4</v>
      </c>
      <c r="L185" s="592">
        <v>1.1264439263924837E-6</v>
      </c>
      <c r="M185" s="592">
        <v>4.7098801075408362E-5</v>
      </c>
      <c r="N185" s="592">
        <v>7.3369874891633812E-5</v>
      </c>
      <c r="O185" s="592">
        <v>1.4870447365576787E-5</v>
      </c>
      <c r="P185" s="592">
        <v>5.0959143998809314E-5</v>
      </c>
      <c r="Q185" s="592">
        <v>2.090005946902517E-5</v>
      </c>
      <c r="R185" s="592">
        <v>2.8011380395721351E-5</v>
      </c>
      <c r="S185" s="592">
        <v>1.2932859579417189E-5</v>
      </c>
      <c r="T185" s="592">
        <v>2.9730469240684694E-5</v>
      </c>
      <c r="U185" s="592">
        <v>2.5297306885130218E-5</v>
      </c>
      <c r="V185" s="592">
        <v>4.184359704310375E-5</v>
      </c>
      <c r="W185" s="592">
        <v>2.6160164764965398E-5</v>
      </c>
      <c r="X185" s="592">
        <v>1.2598473998676344E-5</v>
      </c>
      <c r="Y185" s="592">
        <v>5.9216200082621824E-4</v>
      </c>
      <c r="Z185" s="592">
        <v>2.1753315801389825E-4</v>
      </c>
      <c r="AA185" s="592">
        <v>1.4319248180790717E-5</v>
      </c>
      <c r="AB185" s="592">
        <v>2.8019308384699122E-5</v>
      </c>
      <c r="AC185" s="592">
        <v>2.5566820379020002E-5</v>
      </c>
      <c r="AD185" s="592">
        <v>2.9989373730562435E-5</v>
      </c>
      <c r="AE185" s="592">
        <v>3.2039795767130775E-5</v>
      </c>
      <c r="AF185" s="592">
        <v>6.1135207235570376E-6</v>
      </c>
      <c r="AG185" s="592">
        <v>3.4615968969213317E-5</v>
      </c>
      <c r="AH185" s="592">
        <v>6.7417302278825202E-5</v>
      </c>
      <c r="AI185" s="592">
        <v>1.8602187710026304E-5</v>
      </c>
      <c r="AJ185" s="592">
        <v>8.3398951260261361E-5</v>
      </c>
      <c r="AK185" s="592">
        <v>8.2691786706716331E-5</v>
      </c>
      <c r="AL185" s="592">
        <v>8.1586242605356554E-5</v>
      </c>
      <c r="AM185" s="592">
        <v>1.8332962786496805E-5</v>
      </c>
      <c r="AN185" s="592">
        <v>7.4392584563450219E-4</v>
      </c>
      <c r="AO185" s="592">
        <v>1.7559174778813533E-3</v>
      </c>
      <c r="AP185" s="593">
        <v>1.5225686596545835E-5</v>
      </c>
    </row>
    <row r="186" spans="2:43" ht="13.5" customHeight="1">
      <c r="B186" s="589">
        <v>3</v>
      </c>
      <c r="C186" s="590" t="s">
        <v>278</v>
      </c>
      <c r="D186" s="592">
        <v>9.118273479092648E-4</v>
      </c>
      <c r="E186" s="592">
        <v>2.1591656654019808E-4</v>
      </c>
      <c r="F186" s="592">
        <v>1.0129361741542886</v>
      </c>
      <c r="G186" s="592">
        <v>2.3144683078049426E-5</v>
      </c>
      <c r="H186" s="592">
        <v>3.667055332671669E-2</v>
      </c>
      <c r="I186" s="592">
        <v>7.7000595586412059E-5</v>
      </c>
      <c r="J186" s="592">
        <v>6.7306843167865303E-5</v>
      </c>
      <c r="K186" s="592">
        <v>6.7214093822227437E-5</v>
      </c>
      <c r="L186" s="592">
        <v>1.1417464789137432E-6</v>
      </c>
      <c r="M186" s="592">
        <v>2.8464595746548634E-5</v>
      </c>
      <c r="N186" s="592">
        <v>6.2111590446639758E-5</v>
      </c>
      <c r="O186" s="592">
        <v>5.3384460617228356E-5</v>
      </c>
      <c r="P186" s="592">
        <v>1.782162300632001E-4</v>
      </c>
      <c r="Q186" s="592">
        <v>1.4552843250488501E-5</v>
      </c>
      <c r="R186" s="592">
        <v>1.1821576845422029E-5</v>
      </c>
      <c r="S186" s="592">
        <v>1.604824732264056E-5</v>
      </c>
      <c r="T186" s="592">
        <v>2.4955893508247382E-5</v>
      </c>
      <c r="U186" s="592">
        <v>3.0396845762409751E-5</v>
      </c>
      <c r="V186" s="592">
        <v>1.6645836147665552E-5</v>
      </c>
      <c r="W186" s="592">
        <v>2.6025266681293597E-5</v>
      </c>
      <c r="X186" s="592">
        <v>1.1648737145980118E-5</v>
      </c>
      <c r="Y186" s="592">
        <v>6.5755007099476395E-3</v>
      </c>
      <c r="Z186" s="592">
        <v>1.7529873259226532E-5</v>
      </c>
      <c r="AA186" s="592">
        <v>3.9702703220840121E-5</v>
      </c>
      <c r="AB186" s="592">
        <v>1.8493446216731832E-5</v>
      </c>
      <c r="AC186" s="592">
        <v>1.6790728027046438E-5</v>
      </c>
      <c r="AD186" s="592">
        <v>2.0996580458216544E-5</v>
      </c>
      <c r="AE186" s="592">
        <v>4.487200379847171E-5</v>
      </c>
      <c r="AF186" s="592">
        <v>4.2395135545821628E-6</v>
      </c>
      <c r="AG186" s="592">
        <v>1.2900339781488961E-5</v>
      </c>
      <c r="AH186" s="592">
        <v>6.6582741441724376E-5</v>
      </c>
      <c r="AI186" s="592">
        <v>2.7279748455001427E-5</v>
      </c>
      <c r="AJ186" s="592">
        <v>1.3122931428873792E-4</v>
      </c>
      <c r="AK186" s="592">
        <v>3.0921152754768408E-4</v>
      </c>
      <c r="AL186" s="592">
        <v>1.1327561370865241E-4</v>
      </c>
      <c r="AM186" s="592">
        <v>2.2032015614798346E-5</v>
      </c>
      <c r="AN186" s="592">
        <v>2.429928231177777E-3</v>
      </c>
      <c r="AO186" s="592">
        <v>4.001612080631404E-4</v>
      </c>
      <c r="AP186" s="593">
        <v>3.1576654927734241E-5</v>
      </c>
    </row>
    <row r="187" spans="2:43" ht="13.5" customHeight="1">
      <c r="B187" s="589">
        <v>4</v>
      </c>
      <c r="C187" s="590" t="s">
        <v>233</v>
      </c>
      <c r="D187" s="592">
        <v>1.1844630789739647E-4</v>
      </c>
      <c r="E187" s="592">
        <v>9.7371301051640905E-5</v>
      </c>
      <c r="F187" s="592">
        <v>3.5879209047887518E-4</v>
      </c>
      <c r="G187" s="592">
        <v>1.000807087822305</v>
      </c>
      <c r="H187" s="592">
        <v>1.0946189771824924E-4</v>
      </c>
      <c r="I187" s="592">
        <v>1.7862031826826113E-4</v>
      </c>
      <c r="J187" s="592">
        <v>2.3536520367109702E-4</v>
      </c>
      <c r="K187" s="592">
        <v>7.8380501736428367E-4</v>
      </c>
      <c r="L187" s="592">
        <v>7.6904316350326967E-3</v>
      </c>
      <c r="M187" s="592">
        <v>1.9241165222317217E-4</v>
      </c>
      <c r="N187" s="592">
        <v>1.1566683840652985E-3</v>
      </c>
      <c r="O187" s="592">
        <v>3.21173756536964E-4</v>
      </c>
      <c r="P187" s="592">
        <v>3.7016612906810392E-4</v>
      </c>
      <c r="Q187" s="592">
        <v>1.3391471612654262E-4</v>
      </c>
      <c r="R187" s="592">
        <v>1.3067849702769164E-4</v>
      </c>
      <c r="S187" s="592">
        <v>7.025432525074403E-5</v>
      </c>
      <c r="T187" s="592">
        <v>7.2551393479924293E-5</v>
      </c>
      <c r="U187" s="592">
        <v>1.467513340390654E-4</v>
      </c>
      <c r="V187" s="592">
        <v>7.5171914557891267E-5</v>
      </c>
      <c r="W187" s="592">
        <v>5.5606538611407505E-5</v>
      </c>
      <c r="X187" s="592">
        <v>7.0895490099356922E-5</v>
      </c>
      <c r="Y187" s="592">
        <v>2.5317250004518117E-5</v>
      </c>
      <c r="Z187" s="592">
        <v>2.5933619613878592E-4</v>
      </c>
      <c r="AA187" s="592">
        <v>3.4787256840940065E-3</v>
      </c>
      <c r="AB187" s="592">
        <v>2.1600891553206084E-4</v>
      </c>
      <c r="AC187" s="592">
        <v>3.4556783313507256E-4</v>
      </c>
      <c r="AD187" s="592">
        <v>1.2498320622230096E-4</v>
      </c>
      <c r="AE187" s="592">
        <v>3.6511537968094059E-5</v>
      </c>
      <c r="AF187" s="592">
        <v>1.2508684032685203E-5</v>
      </c>
      <c r="AG187" s="592">
        <v>2.135423197490437E-4</v>
      </c>
      <c r="AH187" s="592">
        <v>5.0943884174954264E-5</v>
      </c>
      <c r="AI187" s="592">
        <v>9.5655895416128184E-5</v>
      </c>
      <c r="AJ187" s="592">
        <v>1.0708459316389461E-4</v>
      </c>
      <c r="AK187" s="592">
        <v>9.6942074287048675E-5</v>
      </c>
      <c r="AL187" s="592">
        <v>5.1370560961857482E-5</v>
      </c>
      <c r="AM187" s="592">
        <v>4.1697193446195617E-5</v>
      </c>
      <c r="AN187" s="592">
        <v>1.5062120654554806E-4</v>
      </c>
      <c r="AO187" s="592">
        <v>4.1124910047619031E-5</v>
      </c>
      <c r="AP187" s="593">
        <v>1.5992987614856782E-4</v>
      </c>
    </row>
    <row r="188" spans="2:43" ht="13.5" customHeight="1">
      <c r="B188" s="589">
        <v>5</v>
      </c>
      <c r="C188" s="590" t="s">
        <v>279</v>
      </c>
      <c r="D188" s="592">
        <v>2.5162451439626012E-2</v>
      </c>
      <c r="E188" s="592">
        <v>1.8108430100846216E-3</v>
      </c>
      <c r="F188" s="592">
        <v>1.7616371721458832E-2</v>
      </c>
      <c r="G188" s="592">
        <v>2.6846638157865859E-5</v>
      </c>
      <c r="H188" s="592">
        <v>1.0418360684695427</v>
      </c>
      <c r="I188" s="592">
        <v>8.7698208485085985E-4</v>
      </c>
      <c r="J188" s="592">
        <v>4.72625615525363E-4</v>
      </c>
      <c r="K188" s="592">
        <v>1.2255077649272088E-3</v>
      </c>
      <c r="L188" s="592">
        <v>3.1215962390698763E-6</v>
      </c>
      <c r="M188" s="592">
        <v>3.8971424267892127E-4</v>
      </c>
      <c r="N188" s="592">
        <v>1.2818407729253895E-4</v>
      </c>
      <c r="O188" s="592">
        <v>1.9912753683692952E-5</v>
      </c>
      <c r="P188" s="592">
        <v>4.2256417219925671E-5</v>
      </c>
      <c r="Q188" s="592">
        <v>1.4008222667009334E-5</v>
      </c>
      <c r="R188" s="592">
        <v>1.6892110828090002E-5</v>
      </c>
      <c r="S188" s="592">
        <v>1.2819617704359629E-5</v>
      </c>
      <c r="T188" s="592">
        <v>2.7190392246756758E-5</v>
      </c>
      <c r="U188" s="592">
        <v>2.7536928565684463E-5</v>
      </c>
      <c r="V188" s="592">
        <v>2.3549020712872821E-5</v>
      </c>
      <c r="W188" s="592">
        <v>1.7980556926780779E-5</v>
      </c>
      <c r="X188" s="592">
        <v>1.9139711260995922E-5</v>
      </c>
      <c r="Y188" s="592">
        <v>6.0209182391000025E-4</v>
      </c>
      <c r="Z188" s="592">
        <v>4.3937457372545026E-5</v>
      </c>
      <c r="AA188" s="592">
        <v>1.1492979857088659E-5</v>
      </c>
      <c r="AB188" s="592">
        <v>2.9429020635567096E-5</v>
      </c>
      <c r="AC188" s="592">
        <v>2.1831318070003642E-5</v>
      </c>
      <c r="AD188" s="592">
        <v>4.2418236521335306E-5</v>
      </c>
      <c r="AE188" s="592">
        <v>1.79088410979697E-5</v>
      </c>
      <c r="AF188" s="592">
        <v>1.1403057195650326E-5</v>
      </c>
      <c r="AG188" s="592">
        <v>2.5026827419979863E-5</v>
      </c>
      <c r="AH188" s="592">
        <v>1.462645689045781E-4</v>
      </c>
      <c r="AI188" s="592">
        <v>6.4957712156364636E-5</v>
      </c>
      <c r="AJ188" s="592">
        <v>1.5029362927015571E-3</v>
      </c>
      <c r="AK188" s="592">
        <v>2.0697287750844969E-3</v>
      </c>
      <c r="AL188" s="592">
        <v>2.9360609510824221E-4</v>
      </c>
      <c r="AM188" s="592">
        <v>3.1604597883599404E-5</v>
      </c>
      <c r="AN188" s="592">
        <v>2.6305827935446065E-2</v>
      </c>
      <c r="AO188" s="592">
        <v>8.5627400178944993E-5</v>
      </c>
      <c r="AP188" s="593">
        <v>4.6497639235961775E-4</v>
      </c>
    </row>
    <row r="189" spans="2:43" ht="13.5" customHeight="1">
      <c r="B189" s="589">
        <v>6</v>
      </c>
      <c r="C189" s="590" t="s">
        <v>280</v>
      </c>
      <c r="D189" s="592">
        <v>2.8119932725899588E-4</v>
      </c>
      <c r="E189" s="592">
        <v>1.2273910767335099E-4</v>
      </c>
      <c r="F189" s="592">
        <v>1.5335762923586592E-3</v>
      </c>
      <c r="G189" s="592">
        <v>4.823947799928994E-4</v>
      </c>
      <c r="H189" s="592">
        <v>1.95955790501895E-4</v>
      </c>
      <c r="I189" s="592">
        <v>1.0267279117350767</v>
      </c>
      <c r="J189" s="592">
        <v>6.6812712933850195E-4</v>
      </c>
      <c r="K189" s="592">
        <v>1.0956850322435938E-4</v>
      </c>
      <c r="L189" s="592">
        <v>9.8400500138320403E-6</v>
      </c>
      <c r="M189" s="592">
        <v>9.6020441907857846E-4</v>
      </c>
      <c r="N189" s="592">
        <v>4.6631864298560819E-4</v>
      </c>
      <c r="O189" s="592">
        <v>1.2615720308798217E-4</v>
      </c>
      <c r="P189" s="592">
        <v>2.826759783874034E-4</v>
      </c>
      <c r="Q189" s="592">
        <v>1.7506715218656453E-4</v>
      </c>
      <c r="R189" s="592">
        <v>1.8215326165833533E-4</v>
      </c>
      <c r="S189" s="592">
        <v>1.7635166159497522E-4</v>
      </c>
      <c r="T189" s="592">
        <v>1.7097494175865319E-4</v>
      </c>
      <c r="U189" s="592">
        <v>4.1303079273823291E-4</v>
      </c>
      <c r="V189" s="592">
        <v>2.3518826904668209E-4</v>
      </c>
      <c r="W189" s="592">
        <v>3.095432808258004E-4</v>
      </c>
      <c r="X189" s="592">
        <v>2.6496085322729601E-4</v>
      </c>
      <c r="Y189" s="592">
        <v>3.6884834850088919E-4</v>
      </c>
      <c r="Z189" s="592">
        <v>3.3268674392255572E-4</v>
      </c>
      <c r="AA189" s="592">
        <v>4.3204862768390471E-5</v>
      </c>
      <c r="AB189" s="592">
        <v>1.562922694810804E-4</v>
      </c>
      <c r="AC189" s="592">
        <v>2.0819570017045728E-4</v>
      </c>
      <c r="AD189" s="592">
        <v>3.4844854159774724E-4</v>
      </c>
      <c r="AE189" s="592">
        <v>1.5046968291968705E-4</v>
      </c>
      <c r="AF189" s="592">
        <v>1.6450323439459714E-5</v>
      </c>
      <c r="AG189" s="592">
        <v>2.1442078660104845E-4</v>
      </c>
      <c r="AH189" s="592">
        <v>8.8842437505718639E-5</v>
      </c>
      <c r="AI189" s="592">
        <v>2.7665983764736516E-4</v>
      </c>
      <c r="AJ189" s="592">
        <v>8.068851930118472E-5</v>
      </c>
      <c r="AK189" s="592">
        <v>3.1288707981212146E-4</v>
      </c>
      <c r="AL189" s="592">
        <v>2.2412736027341905E-3</v>
      </c>
      <c r="AM189" s="592">
        <v>1.8324704989861886E-4</v>
      </c>
      <c r="AN189" s="592">
        <v>3.7132166739523503E-4</v>
      </c>
      <c r="AO189" s="592">
        <v>2.0479199817158363E-3</v>
      </c>
      <c r="AP189" s="593">
        <v>1.3470521510454376E-4</v>
      </c>
    </row>
    <row r="190" spans="2:43" ht="13.5" customHeight="1">
      <c r="B190" s="589">
        <v>7</v>
      </c>
      <c r="C190" s="590" t="s">
        <v>38</v>
      </c>
      <c r="D190" s="592">
        <v>3.4968261817721956E-3</v>
      </c>
      <c r="E190" s="592">
        <v>1.2218159481200178E-3</v>
      </c>
      <c r="F190" s="592">
        <v>8.6474557463617999E-4</v>
      </c>
      <c r="G190" s="592">
        <v>9.4385154546887829E-4</v>
      </c>
      <c r="H190" s="592">
        <v>3.9323074373997999E-3</v>
      </c>
      <c r="I190" s="592">
        <v>1.9239941953969547E-3</v>
      </c>
      <c r="J190" s="592">
        <v>1.0461296270819784</v>
      </c>
      <c r="K190" s="592">
        <v>2.6486969856305601E-3</v>
      </c>
      <c r="L190" s="592">
        <v>4.6145415940185248E-5</v>
      </c>
      <c r="M190" s="592">
        <v>1.7339839220816128E-3</v>
      </c>
      <c r="N190" s="592">
        <v>3.1914073076764081E-3</v>
      </c>
      <c r="O190" s="592">
        <v>6.015577131712218E-4</v>
      </c>
      <c r="P190" s="592">
        <v>2.0730796503282503E-3</v>
      </c>
      <c r="Q190" s="592">
        <v>9.0712007459643371E-4</v>
      </c>
      <c r="R190" s="592">
        <v>1.238911399394276E-3</v>
      </c>
      <c r="S190" s="592">
        <v>5.5472966179789958E-4</v>
      </c>
      <c r="T190" s="592">
        <v>1.271124618919633E-3</v>
      </c>
      <c r="U190" s="592">
        <v>1.0553637785224873E-3</v>
      </c>
      <c r="V190" s="592">
        <v>1.8453025045254427E-3</v>
      </c>
      <c r="W190" s="592">
        <v>1.1365437382362862E-3</v>
      </c>
      <c r="X190" s="592">
        <v>5.1176006323254094E-4</v>
      </c>
      <c r="Y190" s="592">
        <v>2.0019589051573219E-2</v>
      </c>
      <c r="Z190" s="592">
        <v>9.0077884110131498E-3</v>
      </c>
      <c r="AA190" s="592">
        <v>5.9037040694571053E-4</v>
      </c>
      <c r="AB190" s="592">
        <v>1.1980773776803558E-3</v>
      </c>
      <c r="AC190" s="592">
        <v>1.1141869564979471E-3</v>
      </c>
      <c r="AD190" s="592">
        <v>1.3197623715359211E-3</v>
      </c>
      <c r="AE190" s="592">
        <v>1.3940007557054651E-3</v>
      </c>
      <c r="AF190" s="592">
        <v>2.537911225380548E-4</v>
      </c>
      <c r="AG190" s="592">
        <v>1.5332503666037104E-3</v>
      </c>
      <c r="AH190" s="592">
        <v>2.8286813429464239E-3</v>
      </c>
      <c r="AI190" s="592">
        <v>6.6569746187285206E-4</v>
      </c>
      <c r="AJ190" s="592">
        <v>1.762318555646777E-3</v>
      </c>
      <c r="AK190" s="592">
        <v>1.5431410848174558E-3</v>
      </c>
      <c r="AL190" s="592">
        <v>3.5286628657385955E-3</v>
      </c>
      <c r="AM190" s="592">
        <v>7.7374106964153656E-4</v>
      </c>
      <c r="AN190" s="592">
        <v>1.4387440027282634E-3</v>
      </c>
      <c r="AO190" s="592">
        <v>7.9324814362353391E-2</v>
      </c>
      <c r="AP190" s="593">
        <v>5.7812906247805998E-4</v>
      </c>
    </row>
    <row r="191" spans="2:43" ht="13.5" customHeight="1">
      <c r="B191" s="589">
        <v>8</v>
      </c>
      <c r="C191" s="590" t="s">
        <v>281</v>
      </c>
      <c r="D191" s="592">
        <v>1.5716318860507405E-2</v>
      </c>
      <c r="E191" s="592">
        <v>8.0751344534832706E-4</v>
      </c>
      <c r="F191" s="592">
        <v>4.3779826595013683E-3</v>
      </c>
      <c r="G191" s="592">
        <v>8.3751812552186732E-3</v>
      </c>
      <c r="H191" s="592">
        <v>5.9667755633368335E-3</v>
      </c>
      <c r="I191" s="592">
        <v>5.62382683697457E-2</v>
      </c>
      <c r="J191" s="592">
        <v>1.5697152713822271E-2</v>
      </c>
      <c r="K191" s="592">
        <v>1.1531754651311319</v>
      </c>
      <c r="L191" s="592">
        <v>6.3257962901470109E-4</v>
      </c>
      <c r="M191" s="592">
        <v>8.7529122817176647E-2</v>
      </c>
      <c r="N191" s="592">
        <v>1.6481318279529138E-2</v>
      </c>
      <c r="O191" s="592">
        <v>2.158871309695989E-3</v>
      </c>
      <c r="P191" s="592">
        <v>1.1822851795737666E-2</v>
      </c>
      <c r="Q191" s="592">
        <v>4.2164733457317099E-3</v>
      </c>
      <c r="R191" s="592">
        <v>2.8278044432744971E-3</v>
      </c>
      <c r="S191" s="592">
        <v>2.2671999050592031E-3</v>
      </c>
      <c r="T191" s="592">
        <v>1.1282882024862667E-2</v>
      </c>
      <c r="U191" s="592">
        <v>1.2602839254146441E-2</v>
      </c>
      <c r="V191" s="592">
        <v>6.8532983281537705E-3</v>
      </c>
      <c r="W191" s="592">
        <v>3.9042065209263866E-3</v>
      </c>
      <c r="X191" s="592">
        <v>6.4549959958256735E-3</v>
      </c>
      <c r="Y191" s="592">
        <v>1.5036318510689607E-2</v>
      </c>
      <c r="Z191" s="592">
        <v>3.0351477105382317E-3</v>
      </c>
      <c r="AA191" s="592">
        <v>5.2865251628675337E-4</v>
      </c>
      <c r="AB191" s="592">
        <v>4.4374161623072844E-3</v>
      </c>
      <c r="AC191" s="592">
        <v>5.1567024653274441E-3</v>
      </c>
      <c r="AD191" s="592">
        <v>4.1706449647491687E-4</v>
      </c>
      <c r="AE191" s="592">
        <v>4.2358207231909449E-4</v>
      </c>
      <c r="AF191" s="592">
        <v>1.0626366982240545E-4</v>
      </c>
      <c r="AG191" s="592">
        <v>5.44694924347222E-4</v>
      </c>
      <c r="AH191" s="592">
        <v>8.999414739366817E-4</v>
      </c>
      <c r="AI191" s="592">
        <v>6.5543028359309034E-4</v>
      </c>
      <c r="AJ191" s="592">
        <v>2.8940161887882547E-3</v>
      </c>
      <c r="AK191" s="592">
        <v>4.817469425728247E-2</v>
      </c>
      <c r="AL191" s="592">
        <v>1.4756366155652292E-3</v>
      </c>
      <c r="AM191" s="592">
        <v>2.0460288466965099E-3</v>
      </c>
      <c r="AN191" s="592">
        <v>2.3175063097786676E-3</v>
      </c>
      <c r="AO191" s="592">
        <v>7.1133089993777902E-3</v>
      </c>
      <c r="AP191" s="593">
        <v>2.8783181730131515E-3</v>
      </c>
    </row>
    <row r="192" spans="2:43" ht="13.5" customHeight="1">
      <c r="B192" s="589">
        <v>9</v>
      </c>
      <c r="C192" s="590" t="s">
        <v>282</v>
      </c>
      <c r="D192" s="592">
        <v>1.1638545270200735E-2</v>
      </c>
      <c r="E192" s="592">
        <v>1.1468998406312164E-2</v>
      </c>
      <c r="F192" s="592">
        <v>4.6362498201377222E-2</v>
      </c>
      <c r="G192" s="592">
        <v>9.4177691432372118E-2</v>
      </c>
      <c r="H192" s="592">
        <v>8.166695814941614E-3</v>
      </c>
      <c r="I192" s="592">
        <v>1.1897496078985543E-2</v>
      </c>
      <c r="J192" s="592">
        <v>7.711448703966165E-3</v>
      </c>
      <c r="K192" s="592">
        <v>7.8137645627983074E-2</v>
      </c>
      <c r="L192" s="592">
        <v>1.0432742110146971</v>
      </c>
      <c r="M192" s="592">
        <v>9.9789664306669783E-3</v>
      </c>
      <c r="N192" s="592">
        <v>2.4878550786296461E-2</v>
      </c>
      <c r="O192" s="592">
        <v>1.1536913150436178E-2</v>
      </c>
      <c r="P192" s="592">
        <v>4.4072169054465895E-3</v>
      </c>
      <c r="Q192" s="592">
        <v>6.7379362206741074E-3</v>
      </c>
      <c r="R192" s="592">
        <v>5.4791812203011546E-3</v>
      </c>
      <c r="S192" s="592">
        <v>3.5022745278737947E-3</v>
      </c>
      <c r="T192" s="592">
        <v>3.9978195631185159E-3</v>
      </c>
      <c r="U192" s="592">
        <v>4.3841817300163573E-3</v>
      </c>
      <c r="V192" s="592">
        <v>3.7103878227313951E-3</v>
      </c>
      <c r="W192" s="592">
        <v>2.1605641519993751E-3</v>
      </c>
      <c r="X192" s="592">
        <v>3.055211530818701E-3</v>
      </c>
      <c r="Y192" s="592">
        <v>-1.5715169807142073E-2</v>
      </c>
      <c r="Z192" s="592">
        <v>1.7320433312112544E-2</v>
      </c>
      <c r="AA192" s="592">
        <v>2.5119782312517908E-2</v>
      </c>
      <c r="AB192" s="592">
        <v>1.3576472628600627E-2</v>
      </c>
      <c r="AC192" s="592">
        <v>1.5148114487723428E-2</v>
      </c>
      <c r="AD192" s="592">
        <v>7.4282031628101625E-3</v>
      </c>
      <c r="AE192" s="592">
        <v>2.6117306820374734E-3</v>
      </c>
      <c r="AF192" s="592">
        <v>8.0348900946874047E-4</v>
      </c>
      <c r="AG192" s="592">
        <v>2.4851503182326096E-2</v>
      </c>
      <c r="AH192" s="592">
        <v>3.117849552141388E-3</v>
      </c>
      <c r="AI192" s="592">
        <v>8.8052863874493407E-3</v>
      </c>
      <c r="AJ192" s="592">
        <v>5.6811223071641433E-3</v>
      </c>
      <c r="AK192" s="592">
        <v>6.935656310670721E-3</v>
      </c>
      <c r="AL192" s="592">
        <v>4.7832317944909511E-3</v>
      </c>
      <c r="AM192" s="592">
        <v>3.4563356064134573E-3</v>
      </c>
      <c r="AN192" s="592">
        <v>7.312640104339946E-3</v>
      </c>
      <c r="AO192" s="592">
        <v>1.2825279285115919E-3</v>
      </c>
      <c r="AP192" s="593">
        <v>1.8065383461172771E-2</v>
      </c>
    </row>
    <row r="193" spans="2:42" ht="13.5" customHeight="1">
      <c r="B193" s="589">
        <v>10</v>
      </c>
      <c r="C193" s="590" t="s">
        <v>349</v>
      </c>
      <c r="D193" s="592">
        <v>2.3993084249837086E-3</v>
      </c>
      <c r="E193" s="592">
        <v>2.2467917666746202E-3</v>
      </c>
      <c r="F193" s="592">
        <v>4.9046534581190081E-3</v>
      </c>
      <c r="G193" s="592">
        <v>2.978539032167811E-3</v>
      </c>
      <c r="H193" s="592">
        <v>5.864950515959544E-3</v>
      </c>
      <c r="I193" s="592">
        <v>4.1670968525665516E-3</v>
      </c>
      <c r="J193" s="592">
        <v>9.2439754144908615E-3</v>
      </c>
      <c r="K193" s="592">
        <v>5.1308668559345008E-3</v>
      </c>
      <c r="L193" s="592">
        <v>1.0991483474302311E-4</v>
      </c>
      <c r="M193" s="592">
        <v>1.0640086317624968</v>
      </c>
      <c r="N193" s="592">
        <v>4.1030909006147497E-3</v>
      </c>
      <c r="O193" s="592">
        <v>6.0470859386508799E-4</v>
      </c>
      <c r="P193" s="592">
        <v>7.6985113462041364E-3</v>
      </c>
      <c r="Q193" s="592">
        <v>2.0468770633864366E-3</v>
      </c>
      <c r="R193" s="592">
        <v>4.6041774675740403E-3</v>
      </c>
      <c r="S193" s="592">
        <v>3.6575138119749376E-3</v>
      </c>
      <c r="T193" s="592">
        <v>1.5593222546716055E-2</v>
      </c>
      <c r="U193" s="592">
        <v>7.118028188672707E-3</v>
      </c>
      <c r="V193" s="592">
        <v>1.5439964104032035E-2</v>
      </c>
      <c r="W193" s="592">
        <v>1.0818787061938819E-2</v>
      </c>
      <c r="X193" s="592">
        <v>1.7756366321583367E-2</v>
      </c>
      <c r="Y193" s="592">
        <v>1.8060005970863328E-2</v>
      </c>
      <c r="Z193" s="592">
        <v>4.7812704782218204E-3</v>
      </c>
      <c r="AA193" s="592">
        <v>4.5903697855491463E-4</v>
      </c>
      <c r="AB193" s="592">
        <v>1.1910191626941529E-2</v>
      </c>
      <c r="AC193" s="592">
        <v>4.0220924928571359E-3</v>
      </c>
      <c r="AD193" s="592">
        <v>2.2633966588245127E-3</v>
      </c>
      <c r="AE193" s="592">
        <v>1.3974500528677039E-3</v>
      </c>
      <c r="AF193" s="592">
        <v>3.2642005724203762E-4</v>
      </c>
      <c r="AG193" s="592">
        <v>1.0811455541497844E-3</v>
      </c>
      <c r="AH193" s="592">
        <v>1.0037316084310036E-3</v>
      </c>
      <c r="AI193" s="592">
        <v>9.7392681638402436E-4</v>
      </c>
      <c r="AJ193" s="592">
        <v>1.5620837151718193E-3</v>
      </c>
      <c r="AK193" s="592">
        <v>1.2733027545518655E-3</v>
      </c>
      <c r="AL193" s="592">
        <v>2.7196475690587254E-3</v>
      </c>
      <c r="AM193" s="592">
        <v>4.3882884986159955E-3</v>
      </c>
      <c r="AN193" s="592">
        <v>1.4176968495522846E-3</v>
      </c>
      <c r="AO193" s="592">
        <v>1.6447020343089803E-2</v>
      </c>
      <c r="AP193" s="593">
        <v>1.5580718339144198E-3</v>
      </c>
    </row>
    <row r="194" spans="2:42" ht="13.5" customHeight="1">
      <c r="B194" s="589">
        <v>11</v>
      </c>
      <c r="C194" s="590" t="s">
        <v>283</v>
      </c>
      <c r="D194" s="592">
        <v>8.1758151377782817E-4</v>
      </c>
      <c r="E194" s="592">
        <v>2.2370869394801877E-4</v>
      </c>
      <c r="F194" s="592">
        <v>1.6306280471939226E-4</v>
      </c>
      <c r="G194" s="592">
        <v>2.7901306244555057E-4</v>
      </c>
      <c r="H194" s="592">
        <v>9.9276432644202156E-4</v>
      </c>
      <c r="I194" s="592">
        <v>4.3568855114859832E-4</v>
      </c>
      <c r="J194" s="592">
        <v>2.2903870885616242E-3</v>
      </c>
      <c r="K194" s="592">
        <v>2.2818140001217581E-3</v>
      </c>
      <c r="L194" s="592">
        <v>4.4280025940900364E-5</v>
      </c>
      <c r="M194" s="592">
        <v>1.3381483131469044E-3</v>
      </c>
      <c r="N194" s="592">
        <v>1.0230100861262466</v>
      </c>
      <c r="O194" s="592">
        <v>3.0136957474998934E-3</v>
      </c>
      <c r="P194" s="592">
        <v>8.7727142042731202E-3</v>
      </c>
      <c r="Q194" s="592">
        <v>1.6295312773875669E-3</v>
      </c>
      <c r="R194" s="592">
        <v>3.0530129119478804E-3</v>
      </c>
      <c r="S194" s="592">
        <v>1.9211077600262852E-3</v>
      </c>
      <c r="T194" s="592">
        <v>3.3554679021492516E-3</v>
      </c>
      <c r="U194" s="592">
        <v>7.6774895043502933E-3</v>
      </c>
      <c r="V194" s="592">
        <v>3.6701966082939592E-3</v>
      </c>
      <c r="W194" s="592">
        <v>1.5413499171921365E-3</v>
      </c>
      <c r="X194" s="592">
        <v>2.9425672536086589E-3</v>
      </c>
      <c r="Y194" s="592">
        <v>3.3754622867278711E-3</v>
      </c>
      <c r="Z194" s="592">
        <v>1.8260659575348524E-2</v>
      </c>
      <c r="AA194" s="592">
        <v>3.1293858630250147E-4</v>
      </c>
      <c r="AB194" s="592">
        <v>2.1164020397640569E-3</v>
      </c>
      <c r="AC194" s="592">
        <v>3.1804635909390158E-4</v>
      </c>
      <c r="AD194" s="592">
        <v>1.7922489302851731E-4</v>
      </c>
      <c r="AE194" s="592">
        <v>1.3330714003131097E-4</v>
      </c>
      <c r="AF194" s="592">
        <v>2.0855737078837556E-4</v>
      </c>
      <c r="AG194" s="592">
        <v>1.3706089915141865E-4</v>
      </c>
      <c r="AH194" s="592">
        <v>2.2782898745977141E-4</v>
      </c>
      <c r="AI194" s="592">
        <v>2.3034790366231985E-4</v>
      </c>
      <c r="AJ194" s="592">
        <v>8.351304753159227E-4</v>
      </c>
      <c r="AK194" s="592">
        <v>4.7913092588298809E-4</v>
      </c>
      <c r="AL194" s="592">
        <v>2.7696695262711691E-4</v>
      </c>
      <c r="AM194" s="592">
        <v>4.9195591890366808E-4</v>
      </c>
      <c r="AN194" s="592">
        <v>5.7939936074254106E-4</v>
      </c>
      <c r="AO194" s="592">
        <v>2.1690970886675326E-3</v>
      </c>
      <c r="AP194" s="593">
        <v>1.4601476276121729E-3</v>
      </c>
    </row>
    <row r="195" spans="2:42" ht="13.5" customHeight="1">
      <c r="B195" s="589">
        <v>12</v>
      </c>
      <c r="C195" s="590" t="s">
        <v>284</v>
      </c>
      <c r="D195" s="592">
        <v>8.5682512158900804E-5</v>
      </c>
      <c r="E195" s="592">
        <v>2.2752520357608146E-4</v>
      </c>
      <c r="F195" s="592">
        <v>2.2842269095215537E-4</v>
      </c>
      <c r="G195" s="592">
        <v>4.3275484096963707E-4</v>
      </c>
      <c r="H195" s="592">
        <v>1.60913101448551E-4</v>
      </c>
      <c r="I195" s="592">
        <v>1.6120818048256109E-4</v>
      </c>
      <c r="J195" s="592">
        <v>4.9433859983946471E-3</v>
      </c>
      <c r="K195" s="592">
        <v>1.6595171826338129E-4</v>
      </c>
      <c r="L195" s="592">
        <v>1.2313846877280939E-5</v>
      </c>
      <c r="M195" s="592">
        <v>4.616708109610672E-4</v>
      </c>
      <c r="N195" s="592">
        <v>1.4520844102697389E-3</v>
      </c>
      <c r="O195" s="592">
        <v>1.0541169280840246</v>
      </c>
      <c r="P195" s="592">
        <v>5.9492284857661079E-4</v>
      </c>
      <c r="Q195" s="592">
        <v>3.319307468461704E-2</v>
      </c>
      <c r="R195" s="592">
        <v>2.5694124315048378E-2</v>
      </c>
      <c r="S195" s="592">
        <v>1.4182669910318526E-2</v>
      </c>
      <c r="T195" s="592">
        <v>5.5428510671589768E-3</v>
      </c>
      <c r="U195" s="592">
        <v>5.5990161263252069E-4</v>
      </c>
      <c r="V195" s="592">
        <v>8.5537431661764311E-3</v>
      </c>
      <c r="W195" s="592">
        <v>2.0407176978495924E-3</v>
      </c>
      <c r="X195" s="592">
        <v>7.5473698345855595E-3</v>
      </c>
      <c r="Y195" s="592">
        <v>8.6970155574213996E-3</v>
      </c>
      <c r="Z195" s="592">
        <v>3.9769833214413327E-3</v>
      </c>
      <c r="AA195" s="592">
        <v>1.2990944031232693E-4</v>
      </c>
      <c r="AB195" s="592">
        <v>2.9864464102471533E-4</v>
      </c>
      <c r="AC195" s="592">
        <v>7.7842611732921688E-5</v>
      </c>
      <c r="AD195" s="592">
        <v>7.7780622488363621E-5</v>
      </c>
      <c r="AE195" s="592">
        <v>1.0542640496019524E-4</v>
      </c>
      <c r="AF195" s="592">
        <v>4.9592823224229157E-5</v>
      </c>
      <c r="AG195" s="592">
        <v>1.6230762989222008E-4</v>
      </c>
      <c r="AH195" s="592">
        <v>1.4739702065155098E-4</v>
      </c>
      <c r="AI195" s="592">
        <v>1.2462308276918655E-4</v>
      </c>
      <c r="AJ195" s="592">
        <v>1.1949619992633854E-4</v>
      </c>
      <c r="AK195" s="592">
        <v>7.9828458543885583E-5</v>
      </c>
      <c r="AL195" s="592">
        <v>1.9238800479236373E-4</v>
      </c>
      <c r="AM195" s="592">
        <v>3.9011348288450038E-4</v>
      </c>
      <c r="AN195" s="592">
        <v>8.0576623859738252E-5</v>
      </c>
      <c r="AO195" s="592">
        <v>9.5435231340390981E-4</v>
      </c>
      <c r="AP195" s="593">
        <v>6.3986064758063833E-4</v>
      </c>
    </row>
    <row r="196" spans="2:42" ht="13.5" customHeight="1">
      <c r="B196" s="589">
        <v>13</v>
      </c>
      <c r="C196" s="590" t="s">
        <v>285</v>
      </c>
      <c r="D196" s="592">
        <v>2.3502888408534269E-4</v>
      </c>
      <c r="E196" s="592">
        <v>9.7027477140784388E-4</v>
      </c>
      <c r="F196" s="592">
        <v>2.5327485727641755E-4</v>
      </c>
      <c r="G196" s="592">
        <v>3.3700318590612968E-4</v>
      </c>
      <c r="H196" s="592">
        <v>7.0476934434819411E-4</v>
      </c>
      <c r="I196" s="592">
        <v>4.4709291256472757E-4</v>
      </c>
      <c r="J196" s="592">
        <v>2.2170506537424113E-3</v>
      </c>
      <c r="K196" s="592">
        <v>2.3817014765982187E-3</v>
      </c>
      <c r="L196" s="592">
        <v>1.7124392613782072E-5</v>
      </c>
      <c r="M196" s="592">
        <v>9.5299672844524369E-4</v>
      </c>
      <c r="N196" s="592">
        <v>2.1209338801833123E-3</v>
      </c>
      <c r="O196" s="592">
        <v>1.1688436544519377E-3</v>
      </c>
      <c r="P196" s="592">
        <v>1.09914941358267</v>
      </c>
      <c r="Q196" s="592">
        <v>1.8586416337129655E-2</v>
      </c>
      <c r="R196" s="592">
        <v>4.9728876098584958E-3</v>
      </c>
      <c r="S196" s="592">
        <v>4.8381056265586796E-3</v>
      </c>
      <c r="T196" s="592">
        <v>4.6972943461221226E-3</v>
      </c>
      <c r="U196" s="592">
        <v>5.8470882284906694E-3</v>
      </c>
      <c r="V196" s="592">
        <v>2.010882204259281E-2</v>
      </c>
      <c r="W196" s="592">
        <v>5.035689319895841E-3</v>
      </c>
      <c r="X196" s="592">
        <v>6.1472217369279861E-3</v>
      </c>
      <c r="Y196" s="592">
        <v>4.0946882230877175E-2</v>
      </c>
      <c r="Z196" s="592">
        <v>2.2966483856625428E-3</v>
      </c>
      <c r="AA196" s="592">
        <v>3.3911430713311864E-4</v>
      </c>
      <c r="AB196" s="592">
        <v>2.8504918694281512E-4</v>
      </c>
      <c r="AC196" s="592">
        <v>1.5968829682535103E-4</v>
      </c>
      <c r="AD196" s="592">
        <v>1.6057953189846266E-4</v>
      </c>
      <c r="AE196" s="592">
        <v>3.1322407617170276E-4</v>
      </c>
      <c r="AF196" s="592">
        <v>4.8220769370888649E-5</v>
      </c>
      <c r="AG196" s="592">
        <v>1.4242689662918271E-4</v>
      </c>
      <c r="AH196" s="592">
        <v>4.0947117054917207E-4</v>
      </c>
      <c r="AI196" s="592">
        <v>2.3761550908726436E-4</v>
      </c>
      <c r="AJ196" s="592">
        <v>3.63940008863638E-4</v>
      </c>
      <c r="AK196" s="592">
        <v>4.9935045870608144E-4</v>
      </c>
      <c r="AL196" s="592">
        <v>7.100249350852902E-4</v>
      </c>
      <c r="AM196" s="592">
        <v>4.8159482008927368E-4</v>
      </c>
      <c r="AN196" s="592">
        <v>2.350273896780676E-4</v>
      </c>
      <c r="AO196" s="592">
        <v>2.9331338149795896E-3</v>
      </c>
      <c r="AP196" s="593">
        <v>8.5418459819867226E-4</v>
      </c>
    </row>
    <row r="197" spans="2:42" ht="13.5" customHeight="1">
      <c r="B197" s="589">
        <v>14</v>
      </c>
      <c r="C197" s="590" t="s">
        <v>286</v>
      </c>
      <c r="D197" s="592">
        <v>4.4592072001252631E-4</v>
      </c>
      <c r="E197" s="592">
        <v>3.3311086028445865E-4</v>
      </c>
      <c r="F197" s="592">
        <v>5.3618275259914019E-4</v>
      </c>
      <c r="G197" s="592">
        <v>5.1371867002042385E-3</v>
      </c>
      <c r="H197" s="592">
        <v>2.1483367094621716E-3</v>
      </c>
      <c r="I197" s="592">
        <v>7.7243028815458543E-4</v>
      </c>
      <c r="J197" s="592">
        <v>7.0440287833614806E-3</v>
      </c>
      <c r="K197" s="592">
        <v>2.2412434763922073E-3</v>
      </c>
      <c r="L197" s="592">
        <v>1.5920962022010805E-4</v>
      </c>
      <c r="M197" s="592">
        <v>2.6044704235240451E-3</v>
      </c>
      <c r="N197" s="592">
        <v>3.0539257391136317E-3</v>
      </c>
      <c r="O197" s="592">
        <v>2.2748811230065193E-3</v>
      </c>
      <c r="P197" s="592">
        <v>1.1960427274997443E-3</v>
      </c>
      <c r="Q197" s="592">
        <v>1.0163873598675564</v>
      </c>
      <c r="R197" s="592">
        <v>1.4635078317210526E-2</v>
      </c>
      <c r="S197" s="592">
        <v>7.8353741042197847E-3</v>
      </c>
      <c r="T197" s="592">
        <v>1.6511376613698558E-2</v>
      </c>
      <c r="U197" s="592">
        <v>3.7562032877920619E-3</v>
      </c>
      <c r="V197" s="592">
        <v>1.0071577046997663E-2</v>
      </c>
      <c r="W197" s="592">
        <v>6.2673953939558057E-3</v>
      </c>
      <c r="X197" s="592">
        <v>2.6012216633393122E-3</v>
      </c>
      <c r="Y197" s="592">
        <v>4.6206790654562541E-3</v>
      </c>
      <c r="Z197" s="592">
        <v>1.9101552197884231E-2</v>
      </c>
      <c r="AA197" s="592">
        <v>4.3858694602997341E-4</v>
      </c>
      <c r="AB197" s="592">
        <v>8.5675756622283781E-4</v>
      </c>
      <c r="AC197" s="592">
        <v>2.3130906566942345E-4</v>
      </c>
      <c r="AD197" s="592">
        <v>4.5347020784435829E-4</v>
      </c>
      <c r="AE197" s="592">
        <v>1.8270497320703371E-4</v>
      </c>
      <c r="AF197" s="592">
        <v>2.6924643442130384E-4</v>
      </c>
      <c r="AG197" s="592">
        <v>5.757793731725456E-4</v>
      </c>
      <c r="AH197" s="592">
        <v>3.6653489587268323E-4</v>
      </c>
      <c r="AI197" s="592">
        <v>9.3618966852549888E-4</v>
      </c>
      <c r="AJ197" s="592">
        <v>2.5468835591560009E-4</v>
      </c>
      <c r="AK197" s="592">
        <v>3.4248457495313078E-4</v>
      </c>
      <c r="AL197" s="592">
        <v>6.3726022294138623E-4</v>
      </c>
      <c r="AM197" s="592">
        <v>6.5349631533486818E-4</v>
      </c>
      <c r="AN197" s="592">
        <v>6.3582480665787472E-4</v>
      </c>
      <c r="AO197" s="592">
        <v>1.1040602416956923E-3</v>
      </c>
      <c r="AP197" s="593">
        <v>1.4151477065957334E-3</v>
      </c>
    </row>
    <row r="198" spans="2:42" ht="13.5" customHeight="1">
      <c r="B198" s="589">
        <v>15</v>
      </c>
      <c r="C198" s="590" t="s">
        <v>234</v>
      </c>
      <c r="D198" s="592">
        <v>1.0551222937390151E-4</v>
      </c>
      <c r="E198" s="592">
        <v>1.0602757803912929E-4</v>
      </c>
      <c r="F198" s="592">
        <v>1.6278402314199452E-4</v>
      </c>
      <c r="G198" s="592">
        <v>1.3598237349350215E-3</v>
      </c>
      <c r="H198" s="592">
        <v>1.7260066151817424E-4</v>
      </c>
      <c r="I198" s="592">
        <v>1.9769619508757484E-4</v>
      </c>
      <c r="J198" s="592">
        <v>4.3413365349806812E-4</v>
      </c>
      <c r="K198" s="592">
        <v>2.3681301753124211E-4</v>
      </c>
      <c r="L198" s="592">
        <v>3.3583365575263943E-5</v>
      </c>
      <c r="M198" s="592">
        <v>3.6315497409604159E-4</v>
      </c>
      <c r="N198" s="592">
        <v>1.6268842441235969E-3</v>
      </c>
      <c r="O198" s="592">
        <v>7.21067284603477E-4</v>
      </c>
      <c r="P198" s="592">
        <v>1.2779995985470188E-4</v>
      </c>
      <c r="Q198" s="592">
        <v>5.5558447419197814E-4</v>
      </c>
      <c r="R198" s="592">
        <v>1.0556998764738479</v>
      </c>
      <c r="S198" s="592">
        <v>1.6144257379806005E-2</v>
      </c>
      <c r="T198" s="592">
        <v>1.2420752696756647E-2</v>
      </c>
      <c r="U198" s="592">
        <v>1.1844652046665183E-3</v>
      </c>
      <c r="V198" s="592">
        <v>8.4160101949384506E-3</v>
      </c>
      <c r="W198" s="592">
        <v>1.7231348389384405E-3</v>
      </c>
      <c r="X198" s="592">
        <v>3.5936268117058179E-3</v>
      </c>
      <c r="Y198" s="592">
        <v>2.3880414189170649E-4</v>
      </c>
      <c r="Z198" s="592">
        <v>3.1284799456237989E-3</v>
      </c>
      <c r="AA198" s="592">
        <v>2.9971261199098712E-4</v>
      </c>
      <c r="AB198" s="592">
        <v>5.2428368495667527E-3</v>
      </c>
      <c r="AC198" s="592">
        <v>3.0179624675215149E-4</v>
      </c>
      <c r="AD198" s="592">
        <v>3.0956210507826986E-4</v>
      </c>
      <c r="AE198" s="592">
        <v>3.8498352157654523E-4</v>
      </c>
      <c r="AF198" s="592">
        <v>9.8456740388091474E-5</v>
      </c>
      <c r="AG198" s="592">
        <v>1.979181423550407E-4</v>
      </c>
      <c r="AH198" s="592">
        <v>4.7833011068023723E-4</v>
      </c>
      <c r="AI198" s="592">
        <v>4.0241376187073806E-4</v>
      </c>
      <c r="AJ198" s="592">
        <v>3.0885462983323218E-4</v>
      </c>
      <c r="AK198" s="592">
        <v>2.6181640801931463E-4</v>
      </c>
      <c r="AL198" s="592">
        <v>2.6583128276940344E-4</v>
      </c>
      <c r="AM198" s="592">
        <v>5.5916368211298773E-3</v>
      </c>
      <c r="AN198" s="592">
        <v>2.0233899682817384E-4</v>
      </c>
      <c r="AO198" s="592">
        <v>1.6952071812855623E-4</v>
      </c>
      <c r="AP198" s="593">
        <v>2.5267809712612284E-4</v>
      </c>
    </row>
    <row r="199" spans="2:42" ht="13.5" customHeight="1">
      <c r="B199" s="589">
        <v>16</v>
      </c>
      <c r="C199" s="590" t="s">
        <v>235</v>
      </c>
      <c r="D199" s="592">
        <v>3.5381674159987437E-5</v>
      </c>
      <c r="E199" s="592">
        <v>5.3232833244239436E-5</v>
      </c>
      <c r="F199" s="592">
        <v>3.7283986848065778E-5</v>
      </c>
      <c r="G199" s="592">
        <v>4.4383808237166331E-4</v>
      </c>
      <c r="H199" s="592">
        <v>6.0807819922094408E-5</v>
      </c>
      <c r="I199" s="592">
        <v>6.9976673543805686E-5</v>
      </c>
      <c r="J199" s="592">
        <v>8.531853533802193E-5</v>
      </c>
      <c r="K199" s="592">
        <v>7.7250384692218829E-5</v>
      </c>
      <c r="L199" s="592">
        <v>1.2465546872843902E-5</v>
      </c>
      <c r="M199" s="592">
        <v>3.380557795144792E-4</v>
      </c>
      <c r="N199" s="592">
        <v>2.5155219616855286E-4</v>
      </c>
      <c r="O199" s="592">
        <v>1.9785511540629407E-4</v>
      </c>
      <c r="P199" s="592">
        <v>5.4779830756574832E-5</v>
      </c>
      <c r="Q199" s="592">
        <v>1.0065961234046086E-4</v>
      </c>
      <c r="R199" s="592">
        <v>6.7043722750354797E-4</v>
      </c>
      <c r="S199" s="592">
        <v>1.0180744244524758</v>
      </c>
      <c r="T199" s="592">
        <v>3.8400459096887813E-4</v>
      </c>
      <c r="U199" s="592">
        <v>5.4063624622614586E-4</v>
      </c>
      <c r="V199" s="592">
        <v>2.5332528886649902E-4</v>
      </c>
      <c r="W199" s="592">
        <v>1.5843781431026366E-4</v>
      </c>
      <c r="X199" s="592">
        <v>1.77550657544405E-4</v>
      </c>
      <c r="Y199" s="592">
        <v>7.0104293326165716E-5</v>
      </c>
      <c r="Z199" s="592">
        <v>1.575812859979028E-4</v>
      </c>
      <c r="AA199" s="592">
        <v>1.0053418448780456E-4</v>
      </c>
      <c r="AB199" s="592">
        <v>2.3730059071376712E-4</v>
      </c>
      <c r="AC199" s="592">
        <v>9.8394859481365317E-5</v>
      </c>
      <c r="AD199" s="592">
        <v>1.0985046972868188E-4</v>
      </c>
      <c r="AE199" s="592">
        <v>1.4293969306720028E-4</v>
      </c>
      <c r="AF199" s="592">
        <v>2.7818874281445671E-5</v>
      </c>
      <c r="AG199" s="592">
        <v>6.1212976970864881E-5</v>
      </c>
      <c r="AH199" s="592">
        <v>1.7019002778498511E-4</v>
      </c>
      <c r="AI199" s="592">
        <v>1.0214514081267312E-4</v>
      </c>
      <c r="AJ199" s="592">
        <v>9.6357921146264828E-5</v>
      </c>
      <c r="AK199" s="592">
        <v>7.6720504714680772E-5</v>
      </c>
      <c r="AL199" s="592">
        <v>9.6509268766767109E-5</v>
      </c>
      <c r="AM199" s="592">
        <v>2.158888803669109E-3</v>
      </c>
      <c r="AN199" s="592">
        <v>5.8560960499312175E-5</v>
      </c>
      <c r="AO199" s="592">
        <v>3.0486090639057033E-5</v>
      </c>
      <c r="AP199" s="593">
        <v>8.1074693852440161E-5</v>
      </c>
    </row>
    <row r="200" spans="2:42" ht="13.5" customHeight="1">
      <c r="B200" s="589">
        <v>17</v>
      </c>
      <c r="C200" s="590" t="s">
        <v>236</v>
      </c>
      <c r="D200" s="592">
        <v>1.8528387599658236E-4</v>
      </c>
      <c r="E200" s="592">
        <v>5.3668993696028201E-5</v>
      </c>
      <c r="F200" s="592">
        <v>5.317375772635318E-5</v>
      </c>
      <c r="G200" s="592">
        <v>1.8132182327263715E-4</v>
      </c>
      <c r="H200" s="592">
        <v>7.4839090788035407E-5</v>
      </c>
      <c r="I200" s="592">
        <v>8.1556260448216125E-5</v>
      </c>
      <c r="J200" s="592">
        <v>6.1208213085806271E-5</v>
      </c>
      <c r="K200" s="592">
        <v>7.7265543715780406E-5</v>
      </c>
      <c r="L200" s="592">
        <v>9.3187141134076482E-6</v>
      </c>
      <c r="M200" s="592">
        <v>7.4080643895052425E-5</v>
      </c>
      <c r="N200" s="592">
        <v>1.1035316149672544E-4</v>
      </c>
      <c r="O200" s="592">
        <v>5.1302682173845357E-5</v>
      </c>
      <c r="P200" s="592">
        <v>4.5866622549146793E-5</v>
      </c>
      <c r="Q200" s="592">
        <v>6.4377068118893715E-5</v>
      </c>
      <c r="R200" s="592">
        <v>4.3223746855590705E-4</v>
      </c>
      <c r="S200" s="592">
        <v>1.8422733653501566E-3</v>
      </c>
      <c r="T200" s="592">
        <v>1.039482278503131</v>
      </c>
      <c r="U200" s="592">
        <v>2.2231471138888607E-4</v>
      </c>
      <c r="V200" s="592">
        <v>3.0879516229257353E-4</v>
      </c>
      <c r="W200" s="592">
        <v>1.6892771476267657E-4</v>
      </c>
      <c r="X200" s="592">
        <v>2.0463017628198174E-4</v>
      </c>
      <c r="Y200" s="592">
        <v>1.5058792492920626E-4</v>
      </c>
      <c r="Z200" s="592">
        <v>2.0086670499243757E-4</v>
      </c>
      <c r="AA200" s="592">
        <v>9.4340826961264299E-5</v>
      </c>
      <c r="AB200" s="592">
        <v>2.2659925324513988E-4</v>
      </c>
      <c r="AC200" s="592">
        <v>1.3063410660589856E-4</v>
      </c>
      <c r="AD200" s="592">
        <v>1.9897717506833489E-4</v>
      </c>
      <c r="AE200" s="592">
        <v>1.6643495809960592E-4</v>
      </c>
      <c r="AF200" s="592">
        <v>2.9425719091194102E-5</v>
      </c>
      <c r="AG200" s="592">
        <v>7.8708293875164701E-5</v>
      </c>
      <c r="AH200" s="592">
        <v>1.9566032259832675E-4</v>
      </c>
      <c r="AI200" s="592">
        <v>7.6131636040152443E-4</v>
      </c>
      <c r="AJ200" s="592">
        <v>1.2805853016669113E-4</v>
      </c>
      <c r="AK200" s="592">
        <v>2.8912471355621717E-3</v>
      </c>
      <c r="AL200" s="592">
        <v>1.3399814622720388E-4</v>
      </c>
      <c r="AM200" s="592">
        <v>1.9650564028216083E-3</v>
      </c>
      <c r="AN200" s="592">
        <v>1.8258999355946355E-4</v>
      </c>
      <c r="AO200" s="592">
        <v>6.9068590244716925E-3</v>
      </c>
      <c r="AP200" s="593">
        <v>2.2509155328080145E-4</v>
      </c>
    </row>
    <row r="201" spans="2:42" ht="13.5" customHeight="1">
      <c r="B201" s="589">
        <v>18</v>
      </c>
      <c r="C201" s="590" t="s">
        <v>237</v>
      </c>
      <c r="D201" s="592">
        <v>1.0668922019286428E-4</v>
      </c>
      <c r="E201" s="592">
        <v>1.3293216904444879E-4</v>
      </c>
      <c r="F201" s="592">
        <v>1.7586327731277534E-4</v>
      </c>
      <c r="G201" s="592">
        <v>4.5869902206977712E-4</v>
      </c>
      <c r="H201" s="592">
        <v>1.6372520121060513E-4</v>
      </c>
      <c r="I201" s="592">
        <v>1.9253305011165362E-4</v>
      </c>
      <c r="J201" s="592">
        <v>1.5208219395641508E-4</v>
      </c>
      <c r="K201" s="592">
        <v>1.960096682687485E-4</v>
      </c>
      <c r="L201" s="592">
        <v>2.3448076265157495E-5</v>
      </c>
      <c r="M201" s="592">
        <v>1.8404309166307616E-4</v>
      </c>
      <c r="N201" s="592">
        <v>2.7386383564482548E-4</v>
      </c>
      <c r="O201" s="592">
        <v>1.2671576902462009E-4</v>
      </c>
      <c r="P201" s="592">
        <v>2.8118010003087542E-4</v>
      </c>
      <c r="Q201" s="592">
        <v>3.6985943499240153E-4</v>
      </c>
      <c r="R201" s="592">
        <v>9.1416642322504583E-4</v>
      </c>
      <c r="S201" s="592">
        <v>3.0612410263839923E-3</v>
      </c>
      <c r="T201" s="592">
        <v>5.5944587495445106E-2</v>
      </c>
      <c r="U201" s="592">
        <v>1.0806210140452612</v>
      </c>
      <c r="V201" s="592">
        <v>1.7601301844302898E-2</v>
      </c>
      <c r="W201" s="592">
        <v>8.832422627408551E-2</v>
      </c>
      <c r="X201" s="592">
        <v>3.8926997497878515E-3</v>
      </c>
      <c r="Y201" s="592">
        <v>1.0023900491720153E-3</v>
      </c>
      <c r="Z201" s="592">
        <v>4.6444168157119971E-4</v>
      </c>
      <c r="AA201" s="592">
        <v>2.5006532286730228E-4</v>
      </c>
      <c r="AB201" s="592">
        <v>5.2092416748451278E-4</v>
      </c>
      <c r="AC201" s="592">
        <v>2.8063639775249751E-4</v>
      </c>
      <c r="AD201" s="592">
        <v>3.0148434963800152E-4</v>
      </c>
      <c r="AE201" s="592">
        <v>4.0348511380330606E-4</v>
      </c>
      <c r="AF201" s="592">
        <v>7.3226755944059906E-5</v>
      </c>
      <c r="AG201" s="592">
        <v>1.8029459600199589E-4</v>
      </c>
      <c r="AH201" s="592">
        <v>6.1740330750011346E-4</v>
      </c>
      <c r="AI201" s="592">
        <v>7.0588403289281775E-4</v>
      </c>
      <c r="AJ201" s="592">
        <v>5.7657575613428698E-4</v>
      </c>
      <c r="AK201" s="592">
        <v>3.6762820564568456E-4</v>
      </c>
      <c r="AL201" s="592">
        <v>3.0474036308743416E-4</v>
      </c>
      <c r="AM201" s="592">
        <v>5.2060699771903233E-3</v>
      </c>
      <c r="AN201" s="592">
        <v>1.7574216871172433E-4</v>
      </c>
      <c r="AO201" s="592">
        <v>9.0699013950006572E-3</v>
      </c>
      <c r="AP201" s="593">
        <v>3.0413732810375316E-4</v>
      </c>
    </row>
    <row r="202" spans="2:42" ht="13.5" customHeight="1">
      <c r="B202" s="589">
        <v>19</v>
      </c>
      <c r="C202" s="590" t="s">
        <v>287</v>
      </c>
      <c r="D202" s="592">
        <v>4.0790715857249693E-5</v>
      </c>
      <c r="E202" s="592">
        <v>3.6818029861959055E-5</v>
      </c>
      <c r="F202" s="592">
        <v>4.0368343189402023E-4</v>
      </c>
      <c r="G202" s="592">
        <v>2.2925705442008692E-4</v>
      </c>
      <c r="H202" s="592">
        <v>6.6104101653491928E-5</v>
      </c>
      <c r="I202" s="592">
        <v>6.2131478150467291E-5</v>
      </c>
      <c r="J202" s="592">
        <v>9.3089226093439085E-5</v>
      </c>
      <c r="K202" s="592">
        <v>6.9381312448112324E-5</v>
      </c>
      <c r="L202" s="592">
        <v>8.9472708004813881E-6</v>
      </c>
      <c r="M202" s="592">
        <v>6.8366297730022482E-5</v>
      </c>
      <c r="N202" s="592">
        <v>1.0249543188609415E-4</v>
      </c>
      <c r="O202" s="592">
        <v>4.8950113282119468E-5</v>
      </c>
      <c r="P202" s="592">
        <v>5.6299090460952786E-5</v>
      </c>
      <c r="Q202" s="592">
        <v>2.2410600529521277E-4</v>
      </c>
      <c r="R202" s="592">
        <v>1.4713056324701579E-3</v>
      </c>
      <c r="S202" s="592">
        <v>4.7059730193862587E-3</v>
      </c>
      <c r="T202" s="592">
        <v>4.7457401962493415E-3</v>
      </c>
      <c r="U202" s="592">
        <v>3.2169761172674903E-3</v>
      </c>
      <c r="V202" s="592">
        <v>1.0345050453783089</v>
      </c>
      <c r="W202" s="592">
        <v>4.994239278735553E-3</v>
      </c>
      <c r="X202" s="592">
        <v>5.4626291416794487E-3</v>
      </c>
      <c r="Y202" s="592">
        <v>1.9743158592878027E-4</v>
      </c>
      <c r="Z202" s="592">
        <v>1.2677090140573585E-3</v>
      </c>
      <c r="AA202" s="592">
        <v>9.6832765506396848E-5</v>
      </c>
      <c r="AB202" s="592">
        <v>2.3612959047100658E-4</v>
      </c>
      <c r="AC202" s="592">
        <v>8.7790707555249347E-5</v>
      </c>
      <c r="AD202" s="592">
        <v>1.1157097633131982E-4</v>
      </c>
      <c r="AE202" s="592">
        <v>1.2009011487187488E-4</v>
      </c>
      <c r="AF202" s="592">
        <v>3.3974467333427826E-5</v>
      </c>
      <c r="AG202" s="592">
        <v>9.4918551760544292E-5</v>
      </c>
      <c r="AH202" s="592">
        <v>1.5975244808242648E-4</v>
      </c>
      <c r="AI202" s="592">
        <v>2.9831808501525737E-4</v>
      </c>
      <c r="AJ202" s="592">
        <v>1.7162011117265082E-4</v>
      </c>
      <c r="AK202" s="592">
        <v>8.8457577873205637E-5</v>
      </c>
      <c r="AL202" s="592">
        <v>8.3038000038231408E-5</v>
      </c>
      <c r="AM202" s="592">
        <v>1.7135844849710262E-3</v>
      </c>
      <c r="AN202" s="592">
        <v>7.9506355118470783E-5</v>
      </c>
      <c r="AO202" s="592">
        <v>8.609249745898598E-5</v>
      </c>
      <c r="AP202" s="593">
        <v>2.5597923746482773E-4</v>
      </c>
    </row>
    <row r="203" spans="2:42" ht="13.5" customHeight="1">
      <c r="B203" s="589">
        <v>20</v>
      </c>
      <c r="C203" s="590" t="s">
        <v>350</v>
      </c>
      <c r="D203" s="592">
        <v>1.0894210039144557E-6</v>
      </c>
      <c r="E203" s="592">
        <v>3.9668195836086959E-6</v>
      </c>
      <c r="F203" s="592">
        <v>6.4615058537430569E-6</v>
      </c>
      <c r="G203" s="592">
        <v>3.9172001012929326E-6</v>
      </c>
      <c r="H203" s="592">
        <v>2.1177178353498209E-6</v>
      </c>
      <c r="I203" s="592">
        <v>1.6443711013393349E-6</v>
      </c>
      <c r="J203" s="592">
        <v>1.451389099613645E-6</v>
      </c>
      <c r="K203" s="592">
        <v>2.0722455473150115E-6</v>
      </c>
      <c r="L203" s="592">
        <v>3.0280656907316431E-7</v>
      </c>
      <c r="M203" s="592">
        <v>2.1708999256221354E-6</v>
      </c>
      <c r="N203" s="592">
        <v>2.917344495746201E-6</v>
      </c>
      <c r="O203" s="592">
        <v>1.3421116670458839E-6</v>
      </c>
      <c r="P203" s="592">
        <v>1.2382839428444826E-6</v>
      </c>
      <c r="Q203" s="592">
        <v>2.6355827285111622E-6</v>
      </c>
      <c r="R203" s="592">
        <v>7.167898451377365E-6</v>
      </c>
      <c r="S203" s="592">
        <v>8.6523889399577717E-6</v>
      </c>
      <c r="T203" s="592">
        <v>1.8618353526329564E-6</v>
      </c>
      <c r="U203" s="592">
        <v>3.4056234238365018E-6</v>
      </c>
      <c r="V203" s="592">
        <v>2.8884242865201112E-6</v>
      </c>
      <c r="W203" s="592">
        <v>1.0007618618792733</v>
      </c>
      <c r="X203" s="592">
        <v>2.4932596808625228E-4</v>
      </c>
      <c r="Y203" s="592">
        <v>2.1669901494652764E-6</v>
      </c>
      <c r="Z203" s="592">
        <v>4.3486536867357933E-5</v>
      </c>
      <c r="AA203" s="592">
        <v>2.8171820311468489E-6</v>
      </c>
      <c r="AB203" s="592">
        <v>5.2180956668963313E-6</v>
      </c>
      <c r="AC203" s="592">
        <v>2.6041098495167522E-6</v>
      </c>
      <c r="AD203" s="592">
        <v>6.2422416709794054E-6</v>
      </c>
      <c r="AE203" s="592">
        <v>5.1996240859711438E-6</v>
      </c>
      <c r="AF203" s="592">
        <v>1.7643567482171608E-6</v>
      </c>
      <c r="AG203" s="592">
        <v>4.9732793683926235E-6</v>
      </c>
      <c r="AH203" s="592">
        <v>7.7576333306703839E-6</v>
      </c>
      <c r="AI203" s="592">
        <v>2.9369056256253981E-5</v>
      </c>
      <c r="AJ203" s="592">
        <v>4.0534613849848265E-6</v>
      </c>
      <c r="AK203" s="592">
        <v>2.3533073968880655E-6</v>
      </c>
      <c r="AL203" s="592">
        <v>3.4133192803873317E-6</v>
      </c>
      <c r="AM203" s="592">
        <v>3.8611407368915497E-5</v>
      </c>
      <c r="AN203" s="592">
        <v>5.4753900229743714E-6</v>
      </c>
      <c r="AO203" s="592">
        <v>8.0700064201936938E-7</v>
      </c>
      <c r="AP203" s="593">
        <v>7.605699074443385E-6</v>
      </c>
    </row>
    <row r="204" spans="2:42" ht="13.5" customHeight="1">
      <c r="B204" s="589">
        <v>21</v>
      </c>
      <c r="C204" s="590" t="s">
        <v>288</v>
      </c>
      <c r="D204" s="592">
        <v>4.7782075550334641E-4</v>
      </c>
      <c r="E204" s="592">
        <v>4.9617644710760851E-4</v>
      </c>
      <c r="F204" s="592">
        <v>2.5086584106944008E-2</v>
      </c>
      <c r="G204" s="592">
        <v>2.0050937476185989E-3</v>
      </c>
      <c r="H204" s="592">
        <v>1.6074496473363036E-3</v>
      </c>
      <c r="I204" s="592">
        <v>7.8054447471665941E-4</v>
      </c>
      <c r="J204" s="592">
        <v>6.6183980532275965E-4</v>
      </c>
      <c r="K204" s="592">
        <v>8.5354387155802314E-4</v>
      </c>
      <c r="L204" s="592">
        <v>1.6622806230643221E-4</v>
      </c>
      <c r="M204" s="592">
        <v>8.0815803723667382E-4</v>
      </c>
      <c r="N204" s="592">
        <v>1.1811788576200134E-3</v>
      </c>
      <c r="O204" s="592">
        <v>6.3086580725071765E-4</v>
      </c>
      <c r="P204" s="592">
        <v>4.9193439707868316E-4</v>
      </c>
      <c r="Q204" s="592">
        <v>6.612391621841076E-4</v>
      </c>
      <c r="R204" s="592">
        <v>7.5593708009395245E-4</v>
      </c>
      <c r="S204" s="592">
        <v>6.7497470665625516E-4</v>
      </c>
      <c r="T204" s="592">
        <v>7.8165039705283023E-4</v>
      </c>
      <c r="U204" s="592">
        <v>9.7797603751923205E-4</v>
      </c>
      <c r="V204" s="592">
        <v>8.1511030488168139E-4</v>
      </c>
      <c r="W204" s="592">
        <v>7.7953188641319195E-4</v>
      </c>
      <c r="X204" s="592">
        <v>1.2951536237059995</v>
      </c>
      <c r="Y204" s="592">
        <v>8.0815257754248218E-4</v>
      </c>
      <c r="Z204" s="592">
        <v>1.5457177592413723E-3</v>
      </c>
      <c r="AA204" s="592">
        <v>1.1020187087783279E-3</v>
      </c>
      <c r="AB204" s="592">
        <v>2.0405639068572638E-3</v>
      </c>
      <c r="AC204" s="592">
        <v>1.1402265152605079E-3</v>
      </c>
      <c r="AD204" s="592">
        <v>1.1214828619820114E-3</v>
      </c>
      <c r="AE204" s="592">
        <v>1.5133258830172752E-3</v>
      </c>
      <c r="AF204" s="592">
        <v>2.8196995462880241E-4</v>
      </c>
      <c r="AG204" s="592">
        <v>7.3892555791208623E-3</v>
      </c>
      <c r="AH204" s="592">
        <v>1.7434745903247399E-3</v>
      </c>
      <c r="AI204" s="592">
        <v>3.3025378788539049E-3</v>
      </c>
      <c r="AJ204" s="592">
        <v>1.084370447175996E-3</v>
      </c>
      <c r="AK204" s="592">
        <v>8.0546643582000575E-4</v>
      </c>
      <c r="AL204" s="592">
        <v>1.0391150885457451E-3</v>
      </c>
      <c r="AM204" s="592">
        <v>2.1131739240545594E-2</v>
      </c>
      <c r="AN204" s="592">
        <v>7.6936167676667849E-4</v>
      </c>
      <c r="AO204" s="592">
        <v>4.0862079466196275E-4</v>
      </c>
      <c r="AP204" s="593">
        <v>1.5674961833390178E-3</v>
      </c>
    </row>
    <row r="205" spans="2:42" ht="13.5" customHeight="1">
      <c r="B205" s="589">
        <v>22</v>
      </c>
      <c r="C205" s="590" t="s">
        <v>47</v>
      </c>
      <c r="D205" s="592">
        <v>4.1116426537425917E-3</v>
      </c>
      <c r="E205" s="592">
        <v>2.3578067764730672E-2</v>
      </c>
      <c r="F205" s="592">
        <v>2.2519278955306751E-3</v>
      </c>
      <c r="G205" s="592">
        <v>3.3715823532217302E-3</v>
      </c>
      <c r="H205" s="592">
        <v>5.3933329201536389E-3</v>
      </c>
      <c r="I205" s="592">
        <v>7.0654405942860111E-3</v>
      </c>
      <c r="J205" s="592">
        <v>7.809907057827436E-3</v>
      </c>
      <c r="K205" s="592">
        <v>2.7516916454411607E-3</v>
      </c>
      <c r="L205" s="592">
        <v>1.5221483003452759E-4</v>
      </c>
      <c r="M205" s="592">
        <v>2.1737647588212735E-3</v>
      </c>
      <c r="N205" s="592">
        <v>8.8781713190049516E-3</v>
      </c>
      <c r="O205" s="592">
        <v>8.1339566741265631E-3</v>
      </c>
      <c r="P205" s="592">
        <v>2.7361025428916289E-2</v>
      </c>
      <c r="Q205" s="592">
        <v>2.1390815309291398E-3</v>
      </c>
      <c r="R205" s="592">
        <v>1.6904483527940667E-3</v>
      </c>
      <c r="S205" s="592">
        <v>2.380229003094171E-3</v>
      </c>
      <c r="T205" s="592">
        <v>3.6678024641918325E-3</v>
      </c>
      <c r="U205" s="592">
        <v>4.4964568249506341E-3</v>
      </c>
      <c r="V205" s="592">
        <v>2.3934063117092468E-3</v>
      </c>
      <c r="W205" s="592">
        <v>3.8915903888293024E-3</v>
      </c>
      <c r="X205" s="592">
        <v>1.6553456625747589E-3</v>
      </c>
      <c r="Y205" s="592">
        <v>1.0167903955213453</v>
      </c>
      <c r="Z205" s="592">
        <v>2.3861466128518236E-3</v>
      </c>
      <c r="AA205" s="592">
        <v>6.0520812016660397E-3</v>
      </c>
      <c r="AB205" s="592">
        <v>2.5825557788298733E-3</v>
      </c>
      <c r="AC205" s="592">
        <v>2.4411653912025781E-3</v>
      </c>
      <c r="AD205" s="592">
        <v>2.8956293419318698E-3</v>
      </c>
      <c r="AE205" s="592">
        <v>6.7773986414448499E-3</v>
      </c>
      <c r="AF205" s="592">
        <v>5.0717050737838902E-4</v>
      </c>
      <c r="AG205" s="592">
        <v>1.6782675844862554E-3</v>
      </c>
      <c r="AH205" s="592">
        <v>8.3278287979262778E-3</v>
      </c>
      <c r="AI205" s="592">
        <v>3.3595719005445608E-3</v>
      </c>
      <c r="AJ205" s="592">
        <v>7.3522379782779241E-3</v>
      </c>
      <c r="AK205" s="592">
        <v>2.4715960633252161E-3</v>
      </c>
      <c r="AL205" s="592">
        <v>1.5527164681346571E-2</v>
      </c>
      <c r="AM205" s="592">
        <v>3.0410909122593919E-3</v>
      </c>
      <c r="AN205" s="592">
        <v>2.8722181948580929E-3</v>
      </c>
      <c r="AO205" s="592">
        <v>6.1588428852540254E-2</v>
      </c>
      <c r="AP205" s="593">
        <v>1.8418082753874038E-3</v>
      </c>
    </row>
    <row r="206" spans="2:42" ht="13.5" customHeight="1">
      <c r="B206" s="589">
        <v>23</v>
      </c>
      <c r="C206" s="590" t="s">
        <v>289</v>
      </c>
      <c r="D206" s="592">
        <v>2.537116671110885E-3</v>
      </c>
      <c r="E206" s="592">
        <v>1.4965464804678362E-3</v>
      </c>
      <c r="F206" s="592">
        <v>1.4564460828612909E-3</v>
      </c>
      <c r="G206" s="592">
        <v>7.9385160773086817E-3</v>
      </c>
      <c r="H206" s="592">
        <v>1.2615970601873949E-3</v>
      </c>
      <c r="I206" s="592">
        <v>3.8165371681516758E-3</v>
      </c>
      <c r="J206" s="592">
        <v>4.8605393708076369E-3</v>
      </c>
      <c r="K206" s="592">
        <v>5.8994824124496562E-3</v>
      </c>
      <c r="L206" s="592">
        <v>4.4193705975784884E-4</v>
      </c>
      <c r="M206" s="592">
        <v>4.3283902097787244E-3</v>
      </c>
      <c r="N206" s="592">
        <v>7.550404186466169E-3</v>
      </c>
      <c r="O206" s="592">
        <v>5.9130697975888075E-3</v>
      </c>
      <c r="P206" s="592">
        <v>3.4499229597549099E-3</v>
      </c>
      <c r="Q206" s="592">
        <v>5.7819399782577515E-3</v>
      </c>
      <c r="R206" s="592">
        <v>3.4300749815163872E-3</v>
      </c>
      <c r="S206" s="592">
        <v>2.231491960849328E-3</v>
      </c>
      <c r="T206" s="592">
        <v>1.5160723036357687E-3</v>
      </c>
      <c r="U206" s="592">
        <v>3.3770906128844543E-3</v>
      </c>
      <c r="V206" s="592">
        <v>3.1426900426296854E-3</v>
      </c>
      <c r="W206" s="592">
        <v>2.8729112284686972E-3</v>
      </c>
      <c r="X206" s="592">
        <v>1.088971670231757E-3</v>
      </c>
      <c r="Y206" s="592">
        <v>2.1253548187647078E-3</v>
      </c>
      <c r="Z206" s="592">
        <v>1.0015119721264225</v>
      </c>
      <c r="AA206" s="592">
        <v>1.3240935406078151E-2</v>
      </c>
      <c r="AB206" s="592">
        <v>2.6699863844557119E-2</v>
      </c>
      <c r="AC206" s="592">
        <v>4.2909732882075047E-3</v>
      </c>
      <c r="AD206" s="592">
        <v>3.3164226434862945E-3</v>
      </c>
      <c r="AE206" s="592">
        <v>3.0206474194978015E-3</v>
      </c>
      <c r="AF206" s="592">
        <v>9.3067119633379394E-3</v>
      </c>
      <c r="AG206" s="592">
        <v>3.719179377671071E-3</v>
      </c>
      <c r="AH206" s="592">
        <v>7.2555344105502215E-3</v>
      </c>
      <c r="AI206" s="592">
        <v>6.7684094234619786E-3</v>
      </c>
      <c r="AJ206" s="592">
        <v>5.2612031850273267E-3</v>
      </c>
      <c r="AK206" s="592">
        <v>3.2062630454965306E-3</v>
      </c>
      <c r="AL206" s="592">
        <v>2.2117207548832739E-3</v>
      </c>
      <c r="AM206" s="592">
        <v>1.61460381497504E-3</v>
      </c>
      <c r="AN206" s="592">
        <v>2.8333072972557705E-3</v>
      </c>
      <c r="AO206" s="592">
        <v>9.1254493606514591E-4</v>
      </c>
      <c r="AP206" s="593">
        <v>2.3364774610578586E-3</v>
      </c>
    </row>
    <row r="207" spans="2:42" ht="13.5" customHeight="1">
      <c r="B207" s="589">
        <v>24</v>
      </c>
      <c r="C207" s="590" t="s">
        <v>230</v>
      </c>
      <c r="D207" s="592">
        <v>9.7817975456037272E-3</v>
      </c>
      <c r="E207" s="592">
        <v>2.8025759819280249E-3</v>
      </c>
      <c r="F207" s="592">
        <v>5.5335255585069179E-3</v>
      </c>
      <c r="G207" s="592">
        <v>2.8093444729056262E-2</v>
      </c>
      <c r="H207" s="592">
        <v>1.4319783674140154E-2</v>
      </c>
      <c r="I207" s="592">
        <v>2.6990498172906427E-2</v>
      </c>
      <c r="J207" s="592">
        <v>3.7607214050965961E-2</v>
      </c>
      <c r="K207" s="592">
        <v>3.5523173653733787E-2</v>
      </c>
      <c r="L207" s="592">
        <v>6.7590109993187096E-3</v>
      </c>
      <c r="M207" s="592">
        <v>3.5136806237376396E-2</v>
      </c>
      <c r="N207" s="592">
        <v>5.3408062633612995E-2</v>
      </c>
      <c r="O207" s="592">
        <v>7.4687719370968839E-2</v>
      </c>
      <c r="P207" s="592">
        <v>2.648461007887323E-2</v>
      </c>
      <c r="Q207" s="592">
        <v>2.4341697167644429E-2</v>
      </c>
      <c r="R207" s="592">
        <v>2.7927062397237717E-2</v>
      </c>
      <c r="S207" s="592">
        <v>1.3317304170527249E-2</v>
      </c>
      <c r="T207" s="592">
        <v>1.2356832536269735E-2</v>
      </c>
      <c r="U207" s="592">
        <v>3.4055747853815294E-2</v>
      </c>
      <c r="V207" s="592">
        <v>1.2697266452556056E-2</v>
      </c>
      <c r="W207" s="592">
        <v>1.1812851941117603E-2</v>
      </c>
      <c r="X207" s="592">
        <v>1.3862406183047644E-2</v>
      </c>
      <c r="Y207" s="592">
        <v>1.1823592195537688E-2</v>
      </c>
      <c r="Z207" s="592">
        <v>6.2822872075606268E-3</v>
      </c>
      <c r="AA207" s="592">
        <v>1.0788170836032109</v>
      </c>
      <c r="AB207" s="592">
        <v>3.6424769492665376E-2</v>
      </c>
      <c r="AC207" s="592">
        <v>7.6269598366364336E-2</v>
      </c>
      <c r="AD207" s="592">
        <v>2.2761857962443934E-2</v>
      </c>
      <c r="AE207" s="592">
        <v>5.2767867232129508E-3</v>
      </c>
      <c r="AF207" s="592">
        <v>1.7869295731241079E-3</v>
      </c>
      <c r="AG207" s="592">
        <v>9.8269343976660848E-3</v>
      </c>
      <c r="AH207" s="592">
        <v>8.5378155823138471E-3</v>
      </c>
      <c r="AI207" s="592">
        <v>9.6898170902058028E-3</v>
      </c>
      <c r="AJ207" s="592">
        <v>2.0545699970276089E-2</v>
      </c>
      <c r="AK207" s="592">
        <v>1.3308661536868712E-2</v>
      </c>
      <c r="AL207" s="592">
        <v>4.3068868799561724E-3</v>
      </c>
      <c r="AM207" s="592">
        <v>4.924818753313992E-3</v>
      </c>
      <c r="AN207" s="592">
        <v>3.124576081412709E-2</v>
      </c>
      <c r="AO207" s="592">
        <v>6.1041283837960777E-3</v>
      </c>
      <c r="AP207" s="593">
        <v>7.4542508864050361E-3</v>
      </c>
    </row>
    <row r="208" spans="2:42" ht="13.5" customHeight="1">
      <c r="B208" s="589">
        <v>25</v>
      </c>
      <c r="C208" s="590" t="s">
        <v>231</v>
      </c>
      <c r="D208" s="592">
        <v>1.0144971608720072E-3</v>
      </c>
      <c r="E208" s="592">
        <v>2.557477152711623E-4</v>
      </c>
      <c r="F208" s="592">
        <v>4.6309194031810143E-4</v>
      </c>
      <c r="G208" s="592">
        <v>5.0453484823274955E-3</v>
      </c>
      <c r="H208" s="592">
        <v>2.1669758702042869E-3</v>
      </c>
      <c r="I208" s="592">
        <v>1.4621148737088067E-3</v>
      </c>
      <c r="J208" s="592">
        <v>2.0695385199346419E-3</v>
      </c>
      <c r="K208" s="592">
        <v>3.2055231794160576E-3</v>
      </c>
      <c r="L208" s="592">
        <v>4.4556441596778048E-4</v>
      </c>
      <c r="M208" s="592">
        <v>1.464825990945804E-3</v>
      </c>
      <c r="N208" s="592">
        <v>1.831587350461929E-3</v>
      </c>
      <c r="O208" s="592">
        <v>9.1330848880180333E-4</v>
      </c>
      <c r="P208" s="592">
        <v>7.358606835709535E-4</v>
      </c>
      <c r="Q208" s="592">
        <v>1.0535950438499881E-3</v>
      </c>
      <c r="R208" s="592">
        <v>1.151293780025178E-3</v>
      </c>
      <c r="S208" s="592">
        <v>9.0473430314431025E-4</v>
      </c>
      <c r="T208" s="592">
        <v>8.4348412903940929E-4</v>
      </c>
      <c r="U208" s="592">
        <v>3.7378992761949929E-3</v>
      </c>
      <c r="V208" s="592">
        <v>9.0632587010581469E-4</v>
      </c>
      <c r="W208" s="592">
        <v>1.065061660331707E-3</v>
      </c>
      <c r="X208" s="592">
        <v>6.2631727357581547E-4</v>
      </c>
      <c r="Y208" s="592">
        <v>9.5434946248237223E-4</v>
      </c>
      <c r="Z208" s="592">
        <v>1.1977280931379476E-3</v>
      </c>
      <c r="AA208" s="592">
        <v>7.8516106539073096E-4</v>
      </c>
      <c r="AB208" s="592">
        <v>1.0630875412626128</v>
      </c>
      <c r="AC208" s="592">
        <v>8.3062332110016759E-3</v>
      </c>
      <c r="AD208" s="592">
        <v>3.2062453999773784E-3</v>
      </c>
      <c r="AE208" s="592">
        <v>1.4460160559127402E-3</v>
      </c>
      <c r="AF208" s="592">
        <v>2.7779562437991637E-4</v>
      </c>
      <c r="AG208" s="592">
        <v>1.5787102594009854E-3</v>
      </c>
      <c r="AH208" s="592">
        <v>3.8687938107866389E-3</v>
      </c>
      <c r="AI208" s="592">
        <v>3.4711375517802348E-3</v>
      </c>
      <c r="AJ208" s="592">
        <v>1.0040529602720645E-2</v>
      </c>
      <c r="AK208" s="592">
        <v>5.3131894508828114E-3</v>
      </c>
      <c r="AL208" s="592">
        <v>2.0693326715925E-3</v>
      </c>
      <c r="AM208" s="592">
        <v>1.0549667507290838E-3</v>
      </c>
      <c r="AN208" s="592">
        <v>8.8108482371071391E-3</v>
      </c>
      <c r="AO208" s="592">
        <v>5.0207193392508417E-4</v>
      </c>
      <c r="AP208" s="593">
        <v>2.6090176306611361E-3</v>
      </c>
    </row>
    <row r="209" spans="2:42" ht="13.5" customHeight="1">
      <c r="B209" s="589">
        <v>26</v>
      </c>
      <c r="C209" s="590" t="s">
        <v>232</v>
      </c>
      <c r="D209" s="592">
        <v>6.3770017208662126E-4</v>
      </c>
      <c r="E209" s="592">
        <v>3.451061066540103E-4</v>
      </c>
      <c r="F209" s="592">
        <v>3.2992597260059848E-4</v>
      </c>
      <c r="G209" s="592">
        <v>3.0354246288943785E-3</v>
      </c>
      <c r="H209" s="592">
        <v>1.4177234767300958E-3</v>
      </c>
      <c r="I209" s="592">
        <v>6.1342345450879094E-4</v>
      </c>
      <c r="J209" s="592">
        <v>8.3953054939679445E-4</v>
      </c>
      <c r="K209" s="592">
        <v>2.3676126542523227E-3</v>
      </c>
      <c r="L209" s="592">
        <v>1.3235096923010562E-4</v>
      </c>
      <c r="M209" s="592">
        <v>6.7891791386362824E-4</v>
      </c>
      <c r="N209" s="592">
        <v>3.1770557618824961E-3</v>
      </c>
      <c r="O209" s="592">
        <v>8.2902837843543934E-4</v>
      </c>
      <c r="P209" s="592">
        <v>1.3226067603343053E-3</v>
      </c>
      <c r="Q209" s="592">
        <v>5.1659588235758273E-4</v>
      </c>
      <c r="R209" s="592">
        <v>9.0086749073886748E-4</v>
      </c>
      <c r="S209" s="592">
        <v>3.5344651419403863E-4</v>
      </c>
      <c r="T209" s="592">
        <v>5.0357820175567496E-4</v>
      </c>
      <c r="U209" s="592">
        <v>1.3740172450607338E-3</v>
      </c>
      <c r="V209" s="592">
        <v>6.5629637528808382E-4</v>
      </c>
      <c r="W209" s="592">
        <v>7.9384362398094517E-4</v>
      </c>
      <c r="X209" s="592">
        <v>3.5123416348955237E-4</v>
      </c>
      <c r="Y209" s="592">
        <v>5.4883705133550057E-4</v>
      </c>
      <c r="Z209" s="592">
        <v>2.8586757530785294E-3</v>
      </c>
      <c r="AA209" s="592">
        <v>6.2570941393218791E-3</v>
      </c>
      <c r="AB209" s="592">
        <v>2.1211924319984423E-3</v>
      </c>
      <c r="AC209" s="592">
        <v>1.0010116556698447</v>
      </c>
      <c r="AD209" s="592">
        <v>1.4726891272596697E-3</v>
      </c>
      <c r="AE209" s="592">
        <v>3.2055399597903408E-3</v>
      </c>
      <c r="AF209" s="592">
        <v>2.6410840162769414E-4</v>
      </c>
      <c r="AG209" s="592">
        <v>4.442683631203162E-3</v>
      </c>
      <c r="AH209" s="592">
        <v>7.0874519998293823E-3</v>
      </c>
      <c r="AI209" s="592">
        <v>2.0856317905480388E-2</v>
      </c>
      <c r="AJ209" s="592">
        <v>6.317008285983034E-3</v>
      </c>
      <c r="AK209" s="592">
        <v>4.2697744639247481E-3</v>
      </c>
      <c r="AL209" s="592">
        <v>4.5435497723463736E-4</v>
      </c>
      <c r="AM209" s="592">
        <v>6.1957879974674688E-4</v>
      </c>
      <c r="AN209" s="592">
        <v>1.7306267286790036E-2</v>
      </c>
      <c r="AO209" s="592">
        <v>3.5140802279134991E-4</v>
      </c>
      <c r="AP209" s="593">
        <v>1.675993046188106E-2</v>
      </c>
    </row>
    <row r="210" spans="2:42" ht="13.5" customHeight="1">
      <c r="B210" s="589">
        <v>27</v>
      </c>
      <c r="C210" s="590" t="s">
        <v>127</v>
      </c>
      <c r="D210" s="592">
        <v>1.3702958827585885E-2</v>
      </c>
      <c r="E210" s="592">
        <v>3.3417752885893819E-3</v>
      </c>
      <c r="F210" s="592">
        <v>1.3630109802836677E-2</v>
      </c>
      <c r="G210" s="592">
        <v>1.1062790928773344E-2</v>
      </c>
      <c r="H210" s="592">
        <v>2.2527727290489182E-2</v>
      </c>
      <c r="I210" s="592">
        <v>2.1912415436028284E-2</v>
      </c>
      <c r="J210" s="592">
        <v>2.1673181626229679E-2</v>
      </c>
      <c r="K210" s="592">
        <v>1.0849658722348518E-2</v>
      </c>
      <c r="L210" s="592">
        <v>2.4870127953852761E-3</v>
      </c>
      <c r="M210" s="592">
        <v>1.7351247435108807E-2</v>
      </c>
      <c r="N210" s="592">
        <v>1.0636937013282994E-2</v>
      </c>
      <c r="O210" s="592">
        <v>1.5326279455567826E-2</v>
      </c>
      <c r="P210" s="592">
        <v>1.3226453966517164E-2</v>
      </c>
      <c r="Q210" s="592">
        <v>1.342384013556972E-2</v>
      </c>
      <c r="R210" s="592">
        <v>1.4326447328431399E-2</v>
      </c>
      <c r="S210" s="592">
        <v>1.1683164277171934E-2</v>
      </c>
      <c r="T210" s="592">
        <v>1.752282331172653E-2</v>
      </c>
      <c r="U210" s="592">
        <v>1.4764612845109987E-2</v>
      </c>
      <c r="V210" s="592">
        <v>1.8113554990929929E-2</v>
      </c>
      <c r="W210" s="592">
        <v>1.2403606445066974E-2</v>
      </c>
      <c r="X210" s="592">
        <v>1.1360477240198634E-2</v>
      </c>
      <c r="Y210" s="592">
        <v>1.8421515453315006E-2</v>
      </c>
      <c r="Z210" s="592">
        <v>1.4590068438484961E-2</v>
      </c>
      <c r="AA210" s="592">
        <v>4.3205275111187985E-3</v>
      </c>
      <c r="AB210" s="592">
        <v>6.2481940580873859E-3</v>
      </c>
      <c r="AC210" s="592">
        <v>4.6129754052752986E-3</v>
      </c>
      <c r="AD210" s="592">
        <v>1.0030522076486723</v>
      </c>
      <c r="AE210" s="592">
        <v>2.3654949829755904E-3</v>
      </c>
      <c r="AF210" s="592">
        <v>6.2880899427221687E-4</v>
      </c>
      <c r="AG210" s="592">
        <v>2.8580307445094022E-3</v>
      </c>
      <c r="AH210" s="592">
        <v>3.4974837131605662E-3</v>
      </c>
      <c r="AI210" s="592">
        <v>2.8899729922834154E-3</v>
      </c>
      <c r="AJ210" s="592">
        <v>5.5104077852174312E-3</v>
      </c>
      <c r="AK210" s="592">
        <v>1.3175117163015077E-2</v>
      </c>
      <c r="AL210" s="592">
        <v>8.7944344282699129E-3</v>
      </c>
      <c r="AM210" s="592">
        <v>6.6283763398985555E-3</v>
      </c>
      <c r="AN210" s="592">
        <v>1.930768784015429E-2</v>
      </c>
      <c r="AO210" s="592">
        <v>5.7133517431982278E-2</v>
      </c>
      <c r="AP210" s="593">
        <v>3.6014063334764376E-3</v>
      </c>
    </row>
    <row r="211" spans="2:42" ht="13.5" customHeight="1">
      <c r="B211" s="589">
        <v>28</v>
      </c>
      <c r="C211" s="590" t="s">
        <v>128</v>
      </c>
      <c r="D211" s="592">
        <v>5.905264751069581E-3</v>
      </c>
      <c r="E211" s="592">
        <v>5.8656777412712099E-3</v>
      </c>
      <c r="F211" s="592">
        <v>1.0176882099474321E-2</v>
      </c>
      <c r="G211" s="592">
        <v>5.2923906342659442E-2</v>
      </c>
      <c r="H211" s="592">
        <v>7.9327322079861071E-3</v>
      </c>
      <c r="I211" s="592">
        <v>1.9556167727569324E-2</v>
      </c>
      <c r="J211" s="592">
        <v>1.1647279419500228E-2</v>
      </c>
      <c r="K211" s="592">
        <v>9.281433813613342E-3</v>
      </c>
      <c r="L211" s="592">
        <v>3.9618012283286191E-3</v>
      </c>
      <c r="M211" s="592">
        <v>7.0716990430541044E-3</v>
      </c>
      <c r="N211" s="592">
        <v>1.2738145648524508E-2</v>
      </c>
      <c r="O211" s="592">
        <v>9.9305940425281434E-3</v>
      </c>
      <c r="P211" s="592">
        <v>9.741888872641713E-3</v>
      </c>
      <c r="Q211" s="592">
        <v>1.4218055005784489E-2</v>
      </c>
      <c r="R211" s="592">
        <v>1.0902901053076335E-2</v>
      </c>
      <c r="S211" s="592">
        <v>8.5219152182437058E-3</v>
      </c>
      <c r="T211" s="592">
        <v>8.5453082500067615E-3</v>
      </c>
      <c r="U211" s="592">
        <v>9.7233259660852531E-3</v>
      </c>
      <c r="V211" s="592">
        <v>7.8770628592210162E-3</v>
      </c>
      <c r="W211" s="592">
        <v>1.4192320464740418E-2</v>
      </c>
      <c r="X211" s="592">
        <v>5.697852130860645E-3</v>
      </c>
      <c r="Y211" s="592">
        <v>1.9611638625872188E-2</v>
      </c>
      <c r="Z211" s="592">
        <v>1.5243962871353163E-2</v>
      </c>
      <c r="AA211" s="592">
        <v>1.6971629313438E-2</v>
      </c>
      <c r="AB211" s="592">
        <v>2.8214149556422003E-2</v>
      </c>
      <c r="AC211" s="592">
        <v>2.1730857637469222E-2</v>
      </c>
      <c r="AD211" s="592">
        <v>1.2145893596648383E-2</v>
      </c>
      <c r="AE211" s="592">
        <v>1.0307215012877033</v>
      </c>
      <c r="AF211" s="592">
        <v>6.3824685143399076E-2</v>
      </c>
      <c r="AG211" s="592">
        <v>1.7725841812054083E-2</v>
      </c>
      <c r="AH211" s="592">
        <v>9.3949697413673733E-3</v>
      </c>
      <c r="AI211" s="592">
        <v>1.6059517786470141E-2</v>
      </c>
      <c r="AJ211" s="592">
        <v>1.0524331408256093E-2</v>
      </c>
      <c r="AK211" s="592">
        <v>1.1607539876416936E-2</v>
      </c>
      <c r="AL211" s="592">
        <v>1.9849655340047193E-2</v>
      </c>
      <c r="AM211" s="592">
        <v>7.9023874484361965E-3</v>
      </c>
      <c r="AN211" s="592">
        <v>9.3689301221428316E-3</v>
      </c>
      <c r="AO211" s="592">
        <v>3.539865460509817E-3</v>
      </c>
      <c r="AP211" s="593">
        <v>9.4050784500182543E-3</v>
      </c>
    </row>
    <row r="212" spans="2:42" ht="13.5" customHeight="1">
      <c r="B212" s="589">
        <v>29</v>
      </c>
      <c r="C212" s="590" t="s">
        <v>131</v>
      </c>
      <c r="D212" s="592">
        <v>3.9003541639775065E-3</v>
      </c>
      <c r="E212" s="592">
        <v>1.5385225709501308E-3</v>
      </c>
      <c r="F212" s="592">
        <v>2.3389076443387719E-3</v>
      </c>
      <c r="G212" s="592">
        <v>9.3843459472073582E-3</v>
      </c>
      <c r="H212" s="592">
        <v>3.9781505956534629E-3</v>
      </c>
      <c r="I212" s="592">
        <v>5.8315777548770906E-3</v>
      </c>
      <c r="J212" s="592">
        <v>4.3789392045443243E-3</v>
      </c>
      <c r="K212" s="592">
        <v>3.9556281383809821E-3</v>
      </c>
      <c r="L212" s="592">
        <v>8.0819926411240903E-4</v>
      </c>
      <c r="M212" s="592">
        <v>4.9726080713719152E-3</v>
      </c>
      <c r="N212" s="592">
        <v>5.2931620688016464E-3</v>
      </c>
      <c r="O212" s="592">
        <v>4.7089729670388913E-3</v>
      </c>
      <c r="P212" s="592">
        <v>2.8887117745449837E-3</v>
      </c>
      <c r="Q212" s="592">
        <v>6.2149715743396051E-3</v>
      </c>
      <c r="R212" s="592">
        <v>3.9921526540621375E-3</v>
      </c>
      <c r="S212" s="592">
        <v>3.6654478188350927E-3</v>
      </c>
      <c r="T212" s="592">
        <v>3.3149247923225681E-3</v>
      </c>
      <c r="U212" s="592">
        <v>3.2567849317151091E-3</v>
      </c>
      <c r="V212" s="592">
        <v>3.6519992240623528E-3</v>
      </c>
      <c r="W212" s="592">
        <v>3.0307197171599827E-3</v>
      </c>
      <c r="X212" s="592">
        <v>1.853151922850295E-3</v>
      </c>
      <c r="Y212" s="592">
        <v>3.6878669110521141E-3</v>
      </c>
      <c r="Z212" s="592">
        <v>6.5447876026167992E-3</v>
      </c>
      <c r="AA212" s="592">
        <v>6.5826480704363893E-3</v>
      </c>
      <c r="AB212" s="592">
        <v>3.4373760543725184E-3</v>
      </c>
      <c r="AC212" s="592">
        <v>3.86604520839016E-3</v>
      </c>
      <c r="AD212" s="592">
        <v>1.5529679183804535E-2</v>
      </c>
      <c r="AE212" s="592">
        <v>1.4540620546966487E-2</v>
      </c>
      <c r="AF212" s="592">
        <v>1.0200350244328853</v>
      </c>
      <c r="AG212" s="592">
        <v>2.1967078830435294E-2</v>
      </c>
      <c r="AH212" s="592">
        <v>1.1990371779003689E-2</v>
      </c>
      <c r="AI212" s="592">
        <v>2.4763560212632081E-3</v>
      </c>
      <c r="AJ212" s="592">
        <v>7.7273450341446568E-3</v>
      </c>
      <c r="AK212" s="592">
        <v>1.7627859997903991E-2</v>
      </c>
      <c r="AL212" s="592">
        <v>1.6029673007670053E-2</v>
      </c>
      <c r="AM212" s="592">
        <v>8.4620915837740878E-3</v>
      </c>
      <c r="AN212" s="592">
        <v>1.2497659760804448E-2</v>
      </c>
      <c r="AO212" s="592">
        <v>2.1938893285267584E-3</v>
      </c>
      <c r="AP212" s="593">
        <v>2.8467180180849174E-2</v>
      </c>
    </row>
    <row r="213" spans="2:42" ht="13.5" customHeight="1">
      <c r="B213" s="589">
        <v>30</v>
      </c>
      <c r="C213" s="590" t="s">
        <v>290</v>
      </c>
      <c r="D213" s="592">
        <v>1.8573147781336192E-2</v>
      </c>
      <c r="E213" s="592">
        <v>1.9098581827005977E-2</v>
      </c>
      <c r="F213" s="592">
        <v>1.5706833025951241E-2</v>
      </c>
      <c r="G213" s="592">
        <v>2.9139779462023681E-2</v>
      </c>
      <c r="H213" s="592">
        <v>2.1507294444704179E-2</v>
      </c>
      <c r="I213" s="592">
        <v>1.6702993569524191E-2</v>
      </c>
      <c r="J213" s="592">
        <v>2.4913211138843067E-2</v>
      </c>
      <c r="K213" s="592">
        <v>1.8566604468370447E-2</v>
      </c>
      <c r="L213" s="592">
        <v>1.1999037902560983E-2</v>
      </c>
      <c r="M213" s="592">
        <v>1.6060541468062132E-2</v>
      </c>
      <c r="N213" s="592">
        <v>3.0067680341874008E-2</v>
      </c>
      <c r="O213" s="592">
        <v>2.9314763481097354E-2</v>
      </c>
      <c r="P213" s="592">
        <v>1.888136273215843E-2</v>
      </c>
      <c r="Q213" s="592">
        <v>1.7760393933132831E-2</v>
      </c>
      <c r="R213" s="592">
        <v>1.5454260924595609E-2</v>
      </c>
      <c r="S213" s="592">
        <v>1.1757256665584305E-2</v>
      </c>
      <c r="T213" s="592">
        <v>1.5279413048334528E-2</v>
      </c>
      <c r="U213" s="592">
        <v>1.7241148981420186E-2</v>
      </c>
      <c r="V213" s="592">
        <v>1.899348448552788E-2</v>
      </c>
      <c r="W213" s="592">
        <v>1.6112458580020729E-2</v>
      </c>
      <c r="X213" s="592">
        <v>1.4651439852995961E-2</v>
      </c>
      <c r="Y213" s="592">
        <v>1.734236091922416E-2</v>
      </c>
      <c r="Z213" s="592">
        <v>2.1504379389033053E-2</v>
      </c>
      <c r="AA213" s="592">
        <v>2.0864518707927764E-2</v>
      </c>
      <c r="AB213" s="592">
        <v>1.2737024594045675E-2</v>
      </c>
      <c r="AC213" s="592">
        <v>2.879128522022897E-2</v>
      </c>
      <c r="AD213" s="592">
        <v>8.3647477524448968E-3</v>
      </c>
      <c r="AE213" s="592">
        <v>1.8570535754713065E-2</v>
      </c>
      <c r="AF213" s="592">
        <v>1.8519192192889113E-3</v>
      </c>
      <c r="AG213" s="592">
        <v>1.0601574008418604</v>
      </c>
      <c r="AH213" s="592">
        <v>1.376770136516811E-2</v>
      </c>
      <c r="AI213" s="592">
        <v>1.3349007485866829E-2</v>
      </c>
      <c r="AJ213" s="592">
        <v>1.5408694663088264E-2</v>
      </c>
      <c r="AK213" s="592">
        <v>9.6008597660632404E-3</v>
      </c>
      <c r="AL213" s="592">
        <v>1.6004713532848266E-2</v>
      </c>
      <c r="AM213" s="592">
        <v>7.4144618967735233E-3</v>
      </c>
      <c r="AN213" s="592">
        <v>2.0005436213013907E-2</v>
      </c>
      <c r="AO213" s="592">
        <v>3.5561932269960281E-2</v>
      </c>
      <c r="AP213" s="593">
        <v>4.9181662145823833E-2</v>
      </c>
    </row>
    <row r="214" spans="2:42" ht="13.5" customHeight="1">
      <c r="B214" s="589">
        <v>31</v>
      </c>
      <c r="C214" s="590" t="s">
        <v>238</v>
      </c>
      <c r="D214" s="592">
        <v>2.161272204883778E-3</v>
      </c>
      <c r="E214" s="592">
        <v>1.1984250074683379E-3</v>
      </c>
      <c r="F214" s="592">
        <v>2.9340644038551673E-3</v>
      </c>
      <c r="G214" s="592">
        <v>5.3288575097167152E-3</v>
      </c>
      <c r="H214" s="592">
        <v>3.1687753259379489E-3</v>
      </c>
      <c r="I214" s="592">
        <v>4.062459486377761E-3</v>
      </c>
      <c r="J214" s="592">
        <v>4.330257669525976E-3</v>
      </c>
      <c r="K214" s="592">
        <v>4.6787575408345407E-3</v>
      </c>
      <c r="L214" s="592">
        <v>5.4911289789577426E-4</v>
      </c>
      <c r="M214" s="592">
        <v>4.4278500508029995E-3</v>
      </c>
      <c r="N214" s="592">
        <v>4.3478000369058297E-3</v>
      </c>
      <c r="O214" s="592">
        <v>3.6969175715633085E-3</v>
      </c>
      <c r="P214" s="592">
        <v>2.914016456602238E-3</v>
      </c>
      <c r="Q214" s="592">
        <v>3.948351489003161E-3</v>
      </c>
      <c r="R214" s="592">
        <v>4.4328747457025282E-3</v>
      </c>
      <c r="S214" s="592">
        <v>5.3180393775951913E-3</v>
      </c>
      <c r="T214" s="592">
        <v>4.5273858105223663E-3</v>
      </c>
      <c r="U214" s="592">
        <v>4.7851426089048476E-3</v>
      </c>
      <c r="V214" s="592">
        <v>8.9566490519299748E-3</v>
      </c>
      <c r="W214" s="592">
        <v>1.2182904479730848E-2</v>
      </c>
      <c r="X214" s="592">
        <v>2.3308716554030556E-3</v>
      </c>
      <c r="Y214" s="592">
        <v>3.9003130296684937E-3</v>
      </c>
      <c r="Z214" s="592">
        <v>5.1796864925202349E-3</v>
      </c>
      <c r="AA214" s="592">
        <v>5.5333547323401719E-3</v>
      </c>
      <c r="AB214" s="592">
        <v>1.8138306281073793E-2</v>
      </c>
      <c r="AC214" s="592">
        <v>5.5223109362264704E-3</v>
      </c>
      <c r="AD214" s="592">
        <v>1.253379433351086E-2</v>
      </c>
      <c r="AE214" s="592">
        <v>2.1557427023038294E-2</v>
      </c>
      <c r="AF214" s="592">
        <v>2.1831071108048827E-3</v>
      </c>
      <c r="AG214" s="592">
        <v>4.7125080175044118E-3</v>
      </c>
      <c r="AH214" s="592">
        <v>1.0731798250166791</v>
      </c>
      <c r="AI214" s="592">
        <v>9.9401000435977438E-3</v>
      </c>
      <c r="AJ214" s="592">
        <v>1.0979832399402773E-2</v>
      </c>
      <c r="AK214" s="592">
        <v>6.2187796918044443E-3</v>
      </c>
      <c r="AL214" s="592">
        <v>2.308143844956163E-2</v>
      </c>
      <c r="AM214" s="592">
        <v>1.3280067250865595E-2</v>
      </c>
      <c r="AN214" s="592">
        <v>8.0871775201601746E-3</v>
      </c>
      <c r="AO214" s="592">
        <v>1.5375605308711323E-3</v>
      </c>
      <c r="AP214" s="593">
        <v>2.7492326632472003E-2</v>
      </c>
    </row>
    <row r="215" spans="2:42" ht="13.5" customHeight="1">
      <c r="B215" s="589">
        <v>32</v>
      </c>
      <c r="C215" s="590" t="s">
        <v>291</v>
      </c>
      <c r="D215" s="592">
        <v>4.6556614772974418E-4</v>
      </c>
      <c r="E215" s="592">
        <v>8.2296392965014182E-4</v>
      </c>
      <c r="F215" s="592">
        <v>1.3422327839799401E-3</v>
      </c>
      <c r="G215" s="592">
        <v>2.9295233828029407E-3</v>
      </c>
      <c r="H215" s="592">
        <v>1.5029319470257862E-3</v>
      </c>
      <c r="I215" s="592">
        <v>8.4425642534757361E-4</v>
      </c>
      <c r="J215" s="592">
        <v>6.9675451032420775E-4</v>
      </c>
      <c r="K215" s="592">
        <v>3.6586285634589529E-4</v>
      </c>
      <c r="L215" s="592">
        <v>1.1059599627026249E-4</v>
      </c>
      <c r="M215" s="592">
        <v>7.3489306300592429E-4</v>
      </c>
      <c r="N215" s="592">
        <v>2.0851026204944489E-3</v>
      </c>
      <c r="O215" s="592">
        <v>2.316441874771966E-3</v>
      </c>
      <c r="P215" s="592">
        <v>2.1135029369109214E-3</v>
      </c>
      <c r="Q215" s="592">
        <v>9.4497981567327131E-4</v>
      </c>
      <c r="R215" s="592">
        <v>1.8088441425649646E-3</v>
      </c>
      <c r="S215" s="592">
        <v>1.2166483819383389E-3</v>
      </c>
      <c r="T215" s="592">
        <v>7.7881277448545183E-4</v>
      </c>
      <c r="U215" s="592">
        <v>3.4735691616407749E-4</v>
      </c>
      <c r="V215" s="592">
        <v>1.1313276752412909E-3</v>
      </c>
      <c r="W215" s="592">
        <v>9.1830759531820146E-4</v>
      </c>
      <c r="X215" s="592">
        <v>3.4103517995186998E-4</v>
      </c>
      <c r="Y215" s="592">
        <v>4.700864284732786E-4</v>
      </c>
      <c r="Z215" s="592">
        <v>2.7707185553268142E-3</v>
      </c>
      <c r="AA215" s="592">
        <v>6.6261031241353721E-4</v>
      </c>
      <c r="AB215" s="592">
        <v>1.8698602106421323E-3</v>
      </c>
      <c r="AC215" s="592">
        <v>4.2083132812091089E-3</v>
      </c>
      <c r="AD215" s="592">
        <v>1.1590501154613677E-3</v>
      </c>
      <c r="AE215" s="592">
        <v>1.1098243866888111E-3</v>
      </c>
      <c r="AF215" s="592">
        <v>2.2047973370002967E-4</v>
      </c>
      <c r="AG215" s="592">
        <v>1.6220257939929808E-3</v>
      </c>
      <c r="AH215" s="592">
        <v>6.9856657630756815E-4</v>
      </c>
      <c r="AI215" s="592">
        <v>1.0003274244270997</v>
      </c>
      <c r="AJ215" s="592">
        <v>2.1303611962387582E-3</v>
      </c>
      <c r="AK215" s="592">
        <v>8.5514539936685E-4</v>
      </c>
      <c r="AL215" s="592">
        <v>8.8583162316256952E-4</v>
      </c>
      <c r="AM215" s="592">
        <v>6.342677004448589E-4</v>
      </c>
      <c r="AN215" s="592">
        <v>6.8661220074973787E-4</v>
      </c>
      <c r="AO215" s="592">
        <v>3.0854645890641296E-4</v>
      </c>
      <c r="AP215" s="593">
        <v>0.21100063839556119</v>
      </c>
    </row>
    <row r="216" spans="2:42" ht="13.5" customHeight="1">
      <c r="B216" s="589">
        <v>33</v>
      </c>
      <c r="C216" s="590" t="s">
        <v>292</v>
      </c>
      <c r="D216" s="592">
        <v>6.5215378827532513E-5</v>
      </c>
      <c r="E216" s="592">
        <v>8.7850846334266741E-5</v>
      </c>
      <c r="F216" s="592">
        <v>2.6429202195192617E-5</v>
      </c>
      <c r="G216" s="592">
        <v>3.9262573322540933E-4</v>
      </c>
      <c r="H216" s="592">
        <v>1.933141663415499E-4</v>
      </c>
      <c r="I216" s="592">
        <v>4.2241408896535084E-5</v>
      </c>
      <c r="J216" s="592">
        <v>1.2143008379161832E-4</v>
      </c>
      <c r="K216" s="592">
        <v>2.1387339360379336E-4</v>
      </c>
      <c r="L216" s="592">
        <v>1.5984081453865034E-5</v>
      </c>
      <c r="M216" s="592">
        <v>1.0992235526998133E-4</v>
      </c>
      <c r="N216" s="592">
        <v>2.3653345750825088E-4</v>
      </c>
      <c r="O216" s="592">
        <v>2.2835477160892452E-4</v>
      </c>
      <c r="P216" s="592">
        <v>4.0416567805241688E-5</v>
      </c>
      <c r="Q216" s="592">
        <v>2.6103312524034726E-4</v>
      </c>
      <c r="R216" s="592">
        <v>5.7070267496458734E-4</v>
      </c>
      <c r="S216" s="592">
        <v>1.8853437170688421E-4</v>
      </c>
      <c r="T216" s="592">
        <v>2.3421878215738301E-4</v>
      </c>
      <c r="U216" s="592">
        <v>4.3526273065265162E-4</v>
      </c>
      <c r="V216" s="592">
        <v>5.390450992570114E-4</v>
      </c>
      <c r="W216" s="592">
        <v>6.7537860324898692E-4</v>
      </c>
      <c r="X216" s="592">
        <v>1.2649767624087912E-4</v>
      </c>
      <c r="Y216" s="592">
        <v>6.6863999802455791E-5</v>
      </c>
      <c r="Z216" s="592">
        <v>1.3647129096156754E-4</v>
      </c>
      <c r="AA216" s="592">
        <v>2.7270510142630034E-4</v>
      </c>
      <c r="AB216" s="592">
        <v>1.1327506897693688E-4</v>
      </c>
      <c r="AC216" s="592">
        <v>1.3434095833817229E-4</v>
      </c>
      <c r="AD216" s="592">
        <v>1.3506908345406606E-4</v>
      </c>
      <c r="AE216" s="592">
        <v>1.633515539608631E-4</v>
      </c>
      <c r="AF216" s="592">
        <v>1.5775035524511566E-5</v>
      </c>
      <c r="AG216" s="592">
        <v>5.0241520564766641E-4</v>
      </c>
      <c r="AH216" s="592">
        <v>2.0958776857480815E-3</v>
      </c>
      <c r="AI216" s="592">
        <v>9.2244096479977009E-5</v>
      </c>
      <c r="AJ216" s="592">
        <v>1.0000481886874795</v>
      </c>
      <c r="AK216" s="592">
        <v>8.6382482315646637E-5</v>
      </c>
      <c r="AL216" s="592">
        <v>6.6513758340507623E-5</v>
      </c>
      <c r="AM216" s="592">
        <v>2.2954346663288025E-4</v>
      </c>
      <c r="AN216" s="592">
        <v>2.2530916111062872E-4</v>
      </c>
      <c r="AO216" s="592">
        <v>4.2971700777772568E-5</v>
      </c>
      <c r="AP216" s="593">
        <v>1.6693024144036995E-4</v>
      </c>
    </row>
    <row r="217" spans="2:42" ht="13.5" customHeight="1">
      <c r="B217" s="589">
        <v>34</v>
      </c>
      <c r="C217" s="590" t="s">
        <v>239</v>
      </c>
      <c r="D217" s="592">
        <v>7.2316324014688727E-4</v>
      </c>
      <c r="E217" s="592">
        <v>3.91886030291704E-5</v>
      </c>
      <c r="F217" s="592">
        <v>4.2563314337403761E-5</v>
      </c>
      <c r="G217" s="592">
        <v>8.997619692831573E-5</v>
      </c>
      <c r="H217" s="592">
        <v>9.4360010188502126E-5</v>
      </c>
      <c r="I217" s="592">
        <v>4.8218822750902304E-5</v>
      </c>
      <c r="J217" s="592">
        <v>5.2397374175096736E-5</v>
      </c>
      <c r="K217" s="592">
        <v>4.792800536667136E-5</v>
      </c>
      <c r="L217" s="592">
        <v>2.003512614021171E-5</v>
      </c>
      <c r="M217" s="592">
        <v>4.7772842181248028E-5</v>
      </c>
      <c r="N217" s="592">
        <v>7.5359076883083661E-5</v>
      </c>
      <c r="O217" s="592">
        <v>7.5041012880169454E-5</v>
      </c>
      <c r="P217" s="592">
        <v>5.5250338987163136E-5</v>
      </c>
      <c r="Q217" s="592">
        <v>4.355858570976528E-5</v>
      </c>
      <c r="R217" s="592">
        <v>4.9439137915271812E-5</v>
      </c>
      <c r="S217" s="592">
        <v>3.7761894893936291E-5</v>
      </c>
      <c r="T217" s="592">
        <v>3.8121359252864067E-5</v>
      </c>
      <c r="U217" s="592">
        <v>3.8732128818474274E-5</v>
      </c>
      <c r="V217" s="592">
        <v>5.1237478210095069E-5</v>
      </c>
      <c r="W217" s="592">
        <v>4.872864009384487E-5</v>
      </c>
      <c r="X217" s="592">
        <v>2.984107110587623E-5</v>
      </c>
      <c r="Y217" s="592">
        <v>4.5418512820329446E-5</v>
      </c>
      <c r="Z217" s="592">
        <v>7.021739031170461E-5</v>
      </c>
      <c r="AA217" s="592">
        <v>9.1158704883476116E-5</v>
      </c>
      <c r="AB217" s="592">
        <v>2.7723395566415008E-4</v>
      </c>
      <c r="AC217" s="592">
        <v>9.9151234210285036E-5</v>
      </c>
      <c r="AD217" s="592">
        <v>6.2047712667673949E-5</v>
      </c>
      <c r="AE217" s="592">
        <v>2.0046161314990862E-4</v>
      </c>
      <c r="AF217" s="592">
        <v>2.2914958098484746E-5</v>
      </c>
      <c r="AG217" s="592">
        <v>1.5482005475670325E-3</v>
      </c>
      <c r="AH217" s="592">
        <v>1.0781142234068573E-3</v>
      </c>
      <c r="AI217" s="592">
        <v>5.8826772848401326E-5</v>
      </c>
      <c r="AJ217" s="592">
        <v>8.1289010709380581E-5</v>
      </c>
      <c r="AK217" s="592">
        <v>1.0149783001321262</v>
      </c>
      <c r="AL217" s="592">
        <v>7.2855149922379205E-5</v>
      </c>
      <c r="AM217" s="592">
        <v>7.6062253372102438E-5</v>
      </c>
      <c r="AN217" s="592">
        <v>1.3050583415555409E-4</v>
      </c>
      <c r="AO217" s="592">
        <v>5.86620104001763E-5</v>
      </c>
      <c r="AP217" s="593">
        <v>2.2318181746211561E-3</v>
      </c>
    </row>
    <row r="218" spans="2:42" ht="13.5" customHeight="1">
      <c r="B218" s="589">
        <v>35</v>
      </c>
      <c r="C218" s="590" t="s">
        <v>351</v>
      </c>
      <c r="D218" s="592">
        <v>3.9642728766802582E-4</v>
      </c>
      <c r="E218" s="592">
        <v>2.4558047390334074E-4</v>
      </c>
      <c r="F218" s="592">
        <v>6.5027820816125686E-3</v>
      </c>
      <c r="G218" s="592">
        <v>2.9666911009418534E-3</v>
      </c>
      <c r="H218" s="592">
        <v>1.1476103871903222E-3</v>
      </c>
      <c r="I218" s="592">
        <v>9.6007785797659856E-4</v>
      </c>
      <c r="J218" s="592">
        <v>1.1219048420815993E-3</v>
      </c>
      <c r="K218" s="592">
        <v>1.8537799530228775E-3</v>
      </c>
      <c r="L218" s="592">
        <v>1.9420264807900231E-4</v>
      </c>
      <c r="M218" s="592">
        <v>1.1016361372569164E-3</v>
      </c>
      <c r="N218" s="592">
        <v>1.2181270276831612E-3</v>
      </c>
      <c r="O218" s="592">
        <v>9.798610714112652E-4</v>
      </c>
      <c r="P218" s="592">
        <v>6.5071895550878245E-4</v>
      </c>
      <c r="Q218" s="592">
        <v>1.068023040667423E-3</v>
      </c>
      <c r="R218" s="592">
        <v>3.5509891604695492E-3</v>
      </c>
      <c r="S218" s="592">
        <v>2.0901793455679295E-3</v>
      </c>
      <c r="T218" s="592">
        <v>3.0867335655044258E-3</v>
      </c>
      <c r="U218" s="592">
        <v>1.0556473924395041E-3</v>
      </c>
      <c r="V218" s="592">
        <v>7.5323872835651371E-4</v>
      </c>
      <c r="W218" s="592">
        <v>6.9827329087388456E-4</v>
      </c>
      <c r="X218" s="592">
        <v>4.0073382954790732E-4</v>
      </c>
      <c r="Y218" s="592">
        <v>8.7532333854541513E-4</v>
      </c>
      <c r="Z218" s="592">
        <v>1.2480197392908629E-3</v>
      </c>
      <c r="AA218" s="592">
        <v>1.5067817095994584E-3</v>
      </c>
      <c r="AB218" s="592">
        <v>6.5246691590389498E-3</v>
      </c>
      <c r="AC218" s="592">
        <v>1.9934053579022167E-3</v>
      </c>
      <c r="AD218" s="592">
        <v>7.2252112414563198E-4</v>
      </c>
      <c r="AE218" s="592">
        <v>3.0977208082203327E-3</v>
      </c>
      <c r="AF218" s="592">
        <v>3.7323004813275863E-4</v>
      </c>
      <c r="AG218" s="592">
        <v>1.2768519020754589E-3</v>
      </c>
      <c r="AH218" s="592">
        <v>1.3981552003653778E-3</v>
      </c>
      <c r="AI218" s="592">
        <v>2.3762652102411917E-4</v>
      </c>
      <c r="AJ218" s="592">
        <v>1.5715481560724619E-3</v>
      </c>
      <c r="AK218" s="592">
        <v>1.2217830491071243E-3</v>
      </c>
      <c r="AL218" s="592">
        <v>1.0002366028515701</v>
      </c>
      <c r="AM218" s="592">
        <v>1.7404106287428399E-3</v>
      </c>
      <c r="AN218" s="592">
        <v>1.8623763429571195E-3</v>
      </c>
      <c r="AO218" s="592">
        <v>2.6777687229868175E-4</v>
      </c>
      <c r="AP218" s="593">
        <v>4.1170935502150199E-3</v>
      </c>
    </row>
    <row r="219" spans="2:42" ht="13.5" customHeight="1">
      <c r="B219" s="589">
        <v>36</v>
      </c>
      <c r="C219" s="590" t="s">
        <v>54</v>
      </c>
      <c r="D219" s="592">
        <v>1.6942591405068513E-2</v>
      </c>
      <c r="E219" s="592">
        <v>1.851881426376642E-2</v>
      </c>
      <c r="F219" s="592">
        <v>1.6543839170301149E-2</v>
      </c>
      <c r="G219" s="592">
        <v>8.8087098028543948E-2</v>
      </c>
      <c r="H219" s="592">
        <v>2.8990683806751672E-2</v>
      </c>
      <c r="I219" s="592">
        <v>3.3866815251869416E-2</v>
      </c>
      <c r="J219" s="592">
        <v>2.5200412879696092E-2</v>
      </c>
      <c r="K219" s="592">
        <v>3.7019211245054563E-2</v>
      </c>
      <c r="L219" s="592">
        <v>4.4523069225586151E-3</v>
      </c>
      <c r="M219" s="592">
        <v>3.5547289833571749E-2</v>
      </c>
      <c r="N219" s="592">
        <v>4.9658234007533421E-2</v>
      </c>
      <c r="O219" s="592">
        <v>2.2026504353357148E-2</v>
      </c>
      <c r="P219" s="592">
        <v>1.8272751879198343E-2</v>
      </c>
      <c r="Q219" s="592">
        <v>2.7546497453991532E-2</v>
      </c>
      <c r="R219" s="592">
        <v>3.2998869640489037E-2</v>
      </c>
      <c r="S219" s="592">
        <v>2.8455937007198989E-2</v>
      </c>
      <c r="T219" s="592">
        <v>3.4459814107130692E-2</v>
      </c>
      <c r="U219" s="592">
        <v>4.380087514889805E-2</v>
      </c>
      <c r="V219" s="592">
        <v>3.4909356539974366E-2</v>
      </c>
      <c r="W219" s="592">
        <v>3.4063139039701741E-2</v>
      </c>
      <c r="X219" s="592">
        <v>2.8306614779823682E-2</v>
      </c>
      <c r="Y219" s="592">
        <v>2.7090040857127233E-2</v>
      </c>
      <c r="Z219" s="592">
        <v>7.0896013640443831E-2</v>
      </c>
      <c r="AA219" s="592">
        <v>4.8840724508613348E-2</v>
      </c>
      <c r="AB219" s="592">
        <v>9.8920821329086556E-2</v>
      </c>
      <c r="AC219" s="592">
        <v>4.7821036467451901E-2</v>
      </c>
      <c r="AD219" s="592">
        <v>5.375296070078716E-2</v>
      </c>
      <c r="AE219" s="592">
        <v>7.03723622422531E-2</v>
      </c>
      <c r="AF219" s="592">
        <v>1.3640969089902066E-2</v>
      </c>
      <c r="AG219" s="592">
        <v>2.7345944875541994E-2</v>
      </c>
      <c r="AH219" s="592">
        <v>8.3604509050017706E-2</v>
      </c>
      <c r="AI219" s="592">
        <v>4.9278040389881192E-2</v>
      </c>
      <c r="AJ219" s="592">
        <v>4.7025131319200178E-2</v>
      </c>
      <c r="AK219" s="592">
        <v>3.7150386604065694E-2</v>
      </c>
      <c r="AL219" s="592">
        <v>4.7138087319923659E-2</v>
      </c>
      <c r="AM219" s="592">
        <v>1.0674662577703049</v>
      </c>
      <c r="AN219" s="592">
        <v>2.7952787046594482E-2</v>
      </c>
      <c r="AO219" s="592">
        <v>8.5273665006309063E-3</v>
      </c>
      <c r="AP219" s="593">
        <v>3.9297373529010797E-2</v>
      </c>
    </row>
    <row r="220" spans="2:42" ht="13.5" customHeight="1">
      <c r="B220" s="589">
        <v>37</v>
      </c>
      <c r="C220" s="590" t="s">
        <v>55</v>
      </c>
      <c r="D220" s="592">
        <v>1.8630387244291934E-4</v>
      </c>
      <c r="E220" s="592">
        <v>1.6569804245454206E-4</v>
      </c>
      <c r="F220" s="592">
        <v>8.2221777307688298E-4</v>
      </c>
      <c r="G220" s="592">
        <v>2.6356006699090737E-4</v>
      </c>
      <c r="H220" s="592">
        <v>2.4101636524535028E-4</v>
      </c>
      <c r="I220" s="592">
        <v>2.0951304872289436E-4</v>
      </c>
      <c r="J220" s="592">
        <v>1.6824606935657421E-4</v>
      </c>
      <c r="K220" s="592">
        <v>1.6205796588300691E-4</v>
      </c>
      <c r="L220" s="592">
        <v>2.9074714888359969E-5</v>
      </c>
      <c r="M220" s="592">
        <v>1.8327736619624547E-4</v>
      </c>
      <c r="N220" s="592">
        <v>1.7870432623702049E-4</v>
      </c>
      <c r="O220" s="592">
        <v>1.4669619449126961E-4</v>
      </c>
      <c r="P220" s="592">
        <v>1.9460652231246284E-4</v>
      </c>
      <c r="Q220" s="592">
        <v>1.5761156477249423E-4</v>
      </c>
      <c r="R220" s="592">
        <v>1.949173221299338E-4</v>
      </c>
      <c r="S220" s="592">
        <v>1.5456362821413379E-4</v>
      </c>
      <c r="T220" s="592">
        <v>1.9190784476606255E-4</v>
      </c>
      <c r="U220" s="592">
        <v>2.4374256113886378E-4</v>
      </c>
      <c r="V220" s="592">
        <v>2.2212022568646352E-4</v>
      </c>
      <c r="W220" s="592">
        <v>1.7541748625371978E-4</v>
      </c>
      <c r="X220" s="592">
        <v>1.777428887803753E-4</v>
      </c>
      <c r="Y220" s="592">
        <v>1.4221243698748996E-4</v>
      </c>
      <c r="Z220" s="592">
        <v>3.8316725133322616E-4</v>
      </c>
      <c r="AA220" s="592">
        <v>1.7554916666425439E-4</v>
      </c>
      <c r="AB220" s="592">
        <v>4.9317152353399452E-4</v>
      </c>
      <c r="AC220" s="592">
        <v>1.5348623691120925E-4</v>
      </c>
      <c r="AD220" s="592">
        <v>5.5748822368410723E-4</v>
      </c>
      <c r="AE220" s="592">
        <v>3.4481751830816763E-4</v>
      </c>
      <c r="AF220" s="592">
        <v>3.8342596479676213E-4</v>
      </c>
      <c r="AG220" s="592">
        <v>5.9210735207525331E-4</v>
      </c>
      <c r="AH220" s="592">
        <v>5.0925512961371077E-3</v>
      </c>
      <c r="AI220" s="592">
        <v>4.2142219485889087E-4</v>
      </c>
      <c r="AJ220" s="592">
        <v>3.0763550225002133E-3</v>
      </c>
      <c r="AK220" s="592">
        <v>1.0593381335954933E-2</v>
      </c>
      <c r="AL220" s="592">
        <v>1.9330704532835145E-3</v>
      </c>
      <c r="AM220" s="592">
        <v>8.7439825259444219E-4</v>
      </c>
      <c r="AN220" s="592">
        <v>1.0118734307382451</v>
      </c>
      <c r="AO220" s="592">
        <v>7.6166942275770962E-5</v>
      </c>
      <c r="AP220" s="593">
        <v>1.5754161789491438E-3</v>
      </c>
    </row>
    <row r="221" spans="2:42" s="174" customFormat="1" ht="13.5" customHeight="1">
      <c r="B221" s="589">
        <v>38</v>
      </c>
      <c r="C221" s="590" t="s">
        <v>240</v>
      </c>
      <c r="D221" s="592">
        <v>1.2919317696230891E-3</v>
      </c>
      <c r="E221" s="592">
        <v>2.418134856791869E-3</v>
      </c>
      <c r="F221" s="592">
        <v>1.7309222289784536E-3</v>
      </c>
      <c r="G221" s="592">
        <v>2.2685631404609041E-3</v>
      </c>
      <c r="H221" s="592">
        <v>1.353410871904766E-3</v>
      </c>
      <c r="I221" s="592">
        <v>2.20663934334408E-3</v>
      </c>
      <c r="J221" s="592">
        <v>1.6679948398232839E-3</v>
      </c>
      <c r="K221" s="592">
        <v>1.103212855710621E-3</v>
      </c>
      <c r="L221" s="592">
        <v>1.0684687302628207E-4</v>
      </c>
      <c r="M221" s="592">
        <v>6.5045428987322998E-4</v>
      </c>
      <c r="N221" s="592">
        <v>2.1994516709148214E-3</v>
      </c>
      <c r="O221" s="592">
        <v>9.3686163429249861E-4</v>
      </c>
      <c r="P221" s="592">
        <v>1.0380430488673158E-3</v>
      </c>
      <c r="Q221" s="592">
        <v>1.0010379791133093E-3</v>
      </c>
      <c r="R221" s="592">
        <v>1.7986770577277926E-3</v>
      </c>
      <c r="S221" s="592">
        <v>1.3936939212303367E-3</v>
      </c>
      <c r="T221" s="592">
        <v>1.2556922937460571E-3</v>
      </c>
      <c r="U221" s="592">
        <v>1.6716248305725767E-3</v>
      </c>
      <c r="V221" s="592">
        <v>2.0320506133827483E-3</v>
      </c>
      <c r="W221" s="592">
        <v>2.6371747575353937E-3</v>
      </c>
      <c r="X221" s="592">
        <v>6.9249511680022206E-4</v>
      </c>
      <c r="Y221" s="592">
        <v>1.6503460380529794E-3</v>
      </c>
      <c r="Z221" s="592">
        <v>1.9619042301663265E-3</v>
      </c>
      <c r="AA221" s="592">
        <v>3.9262848417701636E-4</v>
      </c>
      <c r="AB221" s="592">
        <v>1.9967439725728587E-3</v>
      </c>
      <c r="AC221" s="592">
        <v>4.6725660906387781E-3</v>
      </c>
      <c r="AD221" s="592">
        <v>2.6661209983635959E-3</v>
      </c>
      <c r="AE221" s="592">
        <v>4.8818307070900759E-3</v>
      </c>
      <c r="AF221" s="592">
        <v>5.1434364390645984E-4</v>
      </c>
      <c r="AG221" s="592">
        <v>2.5294429287006205E-3</v>
      </c>
      <c r="AH221" s="592">
        <v>4.038068991165958E-3</v>
      </c>
      <c r="AI221" s="592">
        <v>3.5727492606960729E-3</v>
      </c>
      <c r="AJ221" s="592">
        <v>5.5615426972625099E-3</v>
      </c>
      <c r="AK221" s="592">
        <v>3.5478508797493614E-3</v>
      </c>
      <c r="AL221" s="592">
        <v>6.4512552754815303E-3</v>
      </c>
      <c r="AM221" s="592">
        <v>2.3126166857593564E-3</v>
      </c>
      <c r="AN221" s="592">
        <v>2.6731573696272396E-3</v>
      </c>
      <c r="AO221" s="592">
        <v>1.0004834794279855</v>
      </c>
      <c r="AP221" s="593">
        <v>1.4022545203818764E-3</v>
      </c>
    </row>
    <row r="222" spans="2:42" ht="13.5" customHeight="1">
      <c r="B222" s="594">
        <v>39</v>
      </c>
      <c r="C222" s="595" t="s">
        <v>136</v>
      </c>
      <c r="D222" s="596">
        <v>2.209092573050392E-3</v>
      </c>
      <c r="E222" s="596">
        <v>3.9049306177944532E-3</v>
      </c>
      <c r="F222" s="596">
        <v>6.3688403653352679E-3</v>
      </c>
      <c r="G222" s="596">
        <v>1.390047016752627E-2</v>
      </c>
      <c r="H222" s="596">
        <v>7.1313514055195417E-3</v>
      </c>
      <c r="I222" s="596">
        <v>4.0059626501625124E-3</v>
      </c>
      <c r="J222" s="596">
        <v>3.3060720189863448E-3</v>
      </c>
      <c r="K222" s="596">
        <v>1.7360044811030487E-3</v>
      </c>
      <c r="L222" s="596">
        <v>5.2477353682417829E-4</v>
      </c>
      <c r="M222" s="596">
        <v>3.4870379115601712E-3</v>
      </c>
      <c r="N222" s="596">
        <v>9.8937277451195509E-3</v>
      </c>
      <c r="O222" s="596">
        <v>1.0991423165999116E-2</v>
      </c>
      <c r="P222" s="596">
        <v>1.00284860998106E-2</v>
      </c>
      <c r="Q222" s="596">
        <v>4.4838910704009128E-3</v>
      </c>
      <c r="R222" s="596">
        <v>8.5828924216920181E-3</v>
      </c>
      <c r="S222" s="596">
        <v>5.7729474483053135E-3</v>
      </c>
      <c r="T222" s="596">
        <v>3.6954351692067063E-3</v>
      </c>
      <c r="U222" s="596">
        <v>1.6481945421452451E-3</v>
      </c>
      <c r="V222" s="596">
        <v>5.3681041399785438E-3</v>
      </c>
      <c r="W222" s="596">
        <v>4.3573324617467643E-3</v>
      </c>
      <c r="X222" s="596">
        <v>1.6181981590678441E-3</v>
      </c>
      <c r="Y222" s="596">
        <v>2.2305411226653895E-3</v>
      </c>
      <c r="Z222" s="596">
        <v>1.3146947673133692E-2</v>
      </c>
      <c r="AA222" s="596">
        <v>3.1440591785231028E-3</v>
      </c>
      <c r="AB222" s="596">
        <v>8.8724112011034726E-3</v>
      </c>
      <c r="AC222" s="596">
        <v>1.9968276602415073E-2</v>
      </c>
      <c r="AD222" s="596">
        <v>5.4996459994879569E-3</v>
      </c>
      <c r="AE222" s="596">
        <v>5.2660719040243577E-3</v>
      </c>
      <c r="AF222" s="596">
        <v>1.0461674342087189E-3</v>
      </c>
      <c r="AG222" s="596">
        <v>7.6964469007872729E-3</v>
      </c>
      <c r="AH222" s="596">
        <v>3.3146701989125245E-3</v>
      </c>
      <c r="AI222" s="596">
        <v>1.5536156863387315E-3</v>
      </c>
      <c r="AJ222" s="596">
        <v>1.0108477859643835E-2</v>
      </c>
      <c r="AK222" s="596">
        <v>4.0576303922254201E-3</v>
      </c>
      <c r="AL222" s="596">
        <v>4.2032352851340792E-3</v>
      </c>
      <c r="AM222" s="596">
        <v>3.0095746291069338E-3</v>
      </c>
      <c r="AN222" s="596">
        <v>3.2579471695663533E-3</v>
      </c>
      <c r="AO222" s="596">
        <v>1.4640404894876943E-3</v>
      </c>
      <c r="AP222" s="597">
        <v>1.0011895097216195</v>
      </c>
    </row>
    <row r="223" spans="2:42" ht="13.5">
      <c r="AO223" s="341"/>
    </row>
    <row r="224" spans="2:42" ht="12.75" thickBot="1">
      <c r="B224" s="267"/>
      <c r="C224" s="174"/>
    </row>
    <row r="225" spans="2:15" ht="35.85" customHeight="1">
      <c r="B225" s="342" t="s">
        <v>162</v>
      </c>
      <c r="C225" s="343" t="s">
        <v>35</v>
      </c>
      <c r="E225" s="344" t="s">
        <v>159</v>
      </c>
      <c r="G225" s="344" t="s">
        <v>163</v>
      </c>
      <c r="H225" s="190"/>
      <c r="I225" s="345" t="s">
        <v>164</v>
      </c>
      <c r="J225" s="190"/>
      <c r="K225" s="344" t="s">
        <v>165</v>
      </c>
      <c r="L225" s="190"/>
      <c r="M225" s="344" t="s">
        <v>166</v>
      </c>
      <c r="N225" s="190"/>
      <c r="O225" s="344" t="s">
        <v>167</v>
      </c>
    </row>
    <row r="226" spans="2:15" ht="14.25" customHeight="1">
      <c r="B226" s="606">
        <f t="shared" ref="B226:C245" si="84">B51</f>
        <v>1</v>
      </c>
      <c r="C226" s="612" t="str">
        <f t="shared" si="84"/>
        <v>農業</v>
      </c>
      <c r="D226" s="347"/>
      <c r="E226" s="348">
        <f>I138</f>
        <v>0</v>
      </c>
      <c r="F226" s="347"/>
      <c r="G226" s="349">
        <f t="array" ref="G226:G264">+MMULT(D184:AP222,E226:E264)</f>
        <v>0</v>
      </c>
      <c r="H226" s="347"/>
      <c r="I226" s="350">
        <f>係数!D6</f>
        <v>0.10017683465959328</v>
      </c>
      <c r="J226" s="347"/>
      <c r="K226" s="349">
        <f>G226*I226</f>
        <v>0</v>
      </c>
      <c r="L226" s="347"/>
      <c r="M226" s="350">
        <f>係数!D7</f>
        <v>0.55922353508560407</v>
      </c>
      <c r="N226" s="347"/>
      <c r="O226" s="349">
        <f>G226*M226</f>
        <v>0</v>
      </c>
    </row>
    <row r="227" spans="2:15" ht="14.25" customHeight="1">
      <c r="B227" s="606">
        <f t="shared" si="84"/>
        <v>2</v>
      </c>
      <c r="C227" s="609" t="str">
        <f t="shared" si="84"/>
        <v>林業</v>
      </c>
      <c r="D227" s="347"/>
      <c r="E227" s="351">
        <f t="shared" ref="E227:E264" si="85">I139</f>
        <v>0</v>
      </c>
      <c r="F227" s="347"/>
      <c r="G227" s="352">
        <v>0</v>
      </c>
      <c r="H227" s="347"/>
      <c r="I227" s="353">
        <f>係数!E6</f>
        <v>0.26880168001050009</v>
      </c>
      <c r="J227" s="347"/>
      <c r="K227" s="352">
        <f t="shared" ref="K227:K264" si="86">G227*I227</f>
        <v>0</v>
      </c>
      <c r="L227" s="347"/>
      <c r="M227" s="353">
        <f>係数!E7</f>
        <v>0.72096075600472498</v>
      </c>
      <c r="N227" s="347"/>
      <c r="O227" s="352">
        <f t="shared" ref="O227:O264" si="87">G227*M227</f>
        <v>0</v>
      </c>
    </row>
    <row r="228" spans="2:15" ht="14.25" customHeight="1">
      <c r="B228" s="606">
        <f t="shared" si="84"/>
        <v>3</v>
      </c>
      <c r="C228" s="609" t="str">
        <f t="shared" si="84"/>
        <v>漁業</v>
      </c>
      <c r="D228" s="347"/>
      <c r="E228" s="351">
        <f t="shared" si="85"/>
        <v>0</v>
      </c>
      <c r="F228" s="347"/>
      <c r="G228" s="352">
        <v>0</v>
      </c>
      <c r="H228" s="347"/>
      <c r="I228" s="353">
        <f>係数!F6</f>
        <v>0.18161976771377347</v>
      </c>
      <c r="J228" s="347"/>
      <c r="K228" s="352">
        <f t="shared" si="86"/>
        <v>0</v>
      </c>
      <c r="L228" s="347"/>
      <c r="M228" s="353">
        <f>係数!F7</f>
        <v>0.60045599812923844</v>
      </c>
      <c r="N228" s="347"/>
      <c r="O228" s="352">
        <f t="shared" si="87"/>
        <v>0</v>
      </c>
    </row>
    <row r="229" spans="2:15" ht="14.25" customHeight="1">
      <c r="B229" s="606">
        <f t="shared" si="84"/>
        <v>4</v>
      </c>
      <c r="C229" s="609" t="str">
        <f t="shared" si="84"/>
        <v>鉱業</v>
      </c>
      <c r="D229" s="347"/>
      <c r="E229" s="351">
        <f t="shared" si="85"/>
        <v>0</v>
      </c>
      <c r="F229" s="347"/>
      <c r="G229" s="352">
        <v>0</v>
      </c>
      <c r="H229" s="347"/>
      <c r="I229" s="353">
        <f>係数!G6</f>
        <v>0.17144607843137255</v>
      </c>
      <c r="J229" s="347"/>
      <c r="K229" s="352">
        <f t="shared" si="86"/>
        <v>0</v>
      </c>
      <c r="L229" s="347"/>
      <c r="M229" s="353">
        <f>係数!G7</f>
        <v>0.46813725490196079</v>
      </c>
      <c r="N229" s="347"/>
      <c r="O229" s="352">
        <f t="shared" si="87"/>
        <v>0</v>
      </c>
    </row>
    <row r="230" spans="2:15" ht="14.25" customHeight="1">
      <c r="B230" s="606">
        <f t="shared" si="84"/>
        <v>5</v>
      </c>
      <c r="C230" s="609" t="str">
        <f t="shared" si="84"/>
        <v>飲食料品</v>
      </c>
      <c r="D230" s="347"/>
      <c r="E230" s="351">
        <f t="shared" si="85"/>
        <v>0</v>
      </c>
      <c r="F230" s="347"/>
      <c r="G230" s="352">
        <v>0</v>
      </c>
      <c r="H230" s="347"/>
      <c r="I230" s="353">
        <f>係数!H6</f>
        <v>0.10301619117347</v>
      </c>
      <c r="J230" s="347"/>
      <c r="K230" s="352">
        <f t="shared" si="86"/>
        <v>0</v>
      </c>
      <c r="L230" s="347"/>
      <c r="M230" s="353">
        <f>係数!H7</f>
        <v>0.31763368477364423</v>
      </c>
      <c r="N230" s="347"/>
      <c r="O230" s="352">
        <f t="shared" si="87"/>
        <v>0</v>
      </c>
    </row>
    <row r="231" spans="2:15" ht="14.25" customHeight="1">
      <c r="B231" s="606">
        <f t="shared" si="84"/>
        <v>6</v>
      </c>
      <c r="C231" s="609" t="str">
        <f t="shared" si="84"/>
        <v>繊維製品</v>
      </c>
      <c r="D231" s="347"/>
      <c r="E231" s="351">
        <f t="shared" si="85"/>
        <v>0</v>
      </c>
      <c r="F231" s="347"/>
      <c r="G231" s="352">
        <v>0</v>
      </c>
      <c r="H231" s="347"/>
      <c r="I231" s="353">
        <f>係数!I6</f>
        <v>0.18658714223849454</v>
      </c>
      <c r="J231" s="347"/>
      <c r="K231" s="352">
        <f t="shared" si="86"/>
        <v>0</v>
      </c>
      <c r="L231" s="347"/>
      <c r="M231" s="353">
        <f>係数!I7</f>
        <v>0.30626746978465413</v>
      </c>
      <c r="N231" s="347"/>
      <c r="O231" s="352">
        <f t="shared" si="87"/>
        <v>0</v>
      </c>
    </row>
    <row r="232" spans="2:15" ht="14.25" customHeight="1">
      <c r="B232" s="606">
        <f t="shared" si="84"/>
        <v>7</v>
      </c>
      <c r="C232" s="609" t="str">
        <f t="shared" si="84"/>
        <v>パルプ・紙・木製品</v>
      </c>
      <c r="D232" s="347"/>
      <c r="E232" s="351">
        <f t="shared" si="85"/>
        <v>0</v>
      </c>
      <c r="F232" s="347"/>
      <c r="G232" s="352">
        <v>0</v>
      </c>
      <c r="H232" s="347"/>
      <c r="I232" s="353">
        <f>係数!J6</f>
        <v>0.11601249574711577</v>
      </c>
      <c r="J232" s="347"/>
      <c r="K232" s="352">
        <f t="shared" si="86"/>
        <v>0</v>
      </c>
      <c r="L232" s="347"/>
      <c r="M232" s="353">
        <f>係数!J7</f>
        <v>0.31940861711669916</v>
      </c>
      <c r="N232" s="347"/>
      <c r="O232" s="352">
        <f t="shared" si="87"/>
        <v>0</v>
      </c>
    </row>
    <row r="233" spans="2:15" ht="14.25" customHeight="1">
      <c r="B233" s="606">
        <f t="shared" si="84"/>
        <v>8</v>
      </c>
      <c r="C233" s="609" t="str">
        <f t="shared" si="84"/>
        <v>化学製品</v>
      </c>
      <c r="D233" s="347"/>
      <c r="E233" s="351">
        <f t="shared" si="85"/>
        <v>0</v>
      </c>
      <c r="F233" s="347"/>
      <c r="G233" s="352">
        <v>0</v>
      </c>
      <c r="H233" s="347"/>
      <c r="I233" s="353">
        <f>係数!K6</f>
        <v>7.5196886084157727E-2</v>
      </c>
      <c r="J233" s="347"/>
      <c r="K233" s="352">
        <f t="shared" si="86"/>
        <v>0</v>
      </c>
      <c r="L233" s="347"/>
      <c r="M233" s="353">
        <f>係数!K7</f>
        <v>0.27234431441664303</v>
      </c>
      <c r="N233" s="347"/>
      <c r="O233" s="352">
        <f t="shared" si="87"/>
        <v>0</v>
      </c>
    </row>
    <row r="234" spans="2:15" ht="14.25" customHeight="1">
      <c r="B234" s="606">
        <f t="shared" si="84"/>
        <v>9</v>
      </c>
      <c r="C234" s="609" t="str">
        <f t="shared" si="84"/>
        <v>石油・石炭製品</v>
      </c>
      <c r="D234" s="347"/>
      <c r="E234" s="351">
        <f t="shared" si="85"/>
        <v>0</v>
      </c>
      <c r="F234" s="347"/>
      <c r="G234" s="352">
        <v>0</v>
      </c>
      <c r="H234" s="347"/>
      <c r="I234" s="353">
        <f>係数!L6</f>
        <v>5.6987469939907753E-3</v>
      </c>
      <c r="J234" s="347"/>
      <c r="K234" s="352">
        <f t="shared" si="86"/>
        <v>0</v>
      </c>
      <c r="L234" s="347"/>
      <c r="M234" s="353">
        <f>係数!L7</f>
        <v>0.29158030085233783</v>
      </c>
      <c r="N234" s="347"/>
      <c r="O234" s="352">
        <f t="shared" si="87"/>
        <v>0</v>
      </c>
    </row>
    <row r="235" spans="2:15" ht="14.25" customHeight="1">
      <c r="B235" s="606">
        <f t="shared" si="84"/>
        <v>10</v>
      </c>
      <c r="C235" s="609" t="str">
        <f t="shared" si="84"/>
        <v>プラスチック・ゴム製品</v>
      </c>
      <c r="D235" s="347"/>
      <c r="E235" s="351">
        <f t="shared" si="85"/>
        <v>0</v>
      </c>
      <c r="F235" s="347"/>
      <c r="G235" s="352">
        <v>0</v>
      </c>
      <c r="H235" s="347"/>
      <c r="I235" s="353">
        <f>係数!M6</f>
        <v>0.15286022838374091</v>
      </c>
      <c r="J235" s="347"/>
      <c r="K235" s="352">
        <f t="shared" si="86"/>
        <v>0</v>
      </c>
      <c r="L235" s="347"/>
      <c r="M235" s="353">
        <f>係数!M7</f>
        <v>0.3223603913324089</v>
      </c>
      <c r="N235" s="347"/>
      <c r="O235" s="352">
        <f t="shared" si="87"/>
        <v>0</v>
      </c>
    </row>
    <row r="236" spans="2:15" ht="14.25" customHeight="1">
      <c r="B236" s="606">
        <f t="shared" si="84"/>
        <v>11</v>
      </c>
      <c r="C236" s="609" t="str">
        <f t="shared" si="84"/>
        <v>窯業・土石製品</v>
      </c>
      <c r="D236" s="347"/>
      <c r="E236" s="351">
        <f t="shared" si="85"/>
        <v>0</v>
      </c>
      <c r="F236" s="347"/>
      <c r="G236" s="352">
        <v>0</v>
      </c>
      <c r="H236" s="347"/>
      <c r="I236" s="353">
        <f>係数!N6</f>
        <v>0.17916627896157067</v>
      </c>
      <c r="J236" s="347"/>
      <c r="K236" s="352">
        <f t="shared" si="86"/>
        <v>0</v>
      </c>
      <c r="L236" s="347"/>
      <c r="M236" s="353">
        <f>係数!N7</f>
        <v>0.46508327905461988</v>
      </c>
      <c r="N236" s="347"/>
      <c r="O236" s="352">
        <f t="shared" si="87"/>
        <v>0</v>
      </c>
    </row>
    <row r="237" spans="2:15" ht="14.25" customHeight="1">
      <c r="B237" s="606">
        <f t="shared" si="84"/>
        <v>12</v>
      </c>
      <c r="C237" s="609" t="str">
        <f t="shared" si="84"/>
        <v>鉄鋼</v>
      </c>
      <c r="D237" s="347"/>
      <c r="E237" s="351">
        <f t="shared" si="85"/>
        <v>0</v>
      </c>
      <c r="F237" s="347"/>
      <c r="G237" s="352">
        <v>0</v>
      </c>
      <c r="H237" s="347"/>
      <c r="I237" s="353">
        <f>係数!O6</f>
        <v>0.10055485901779283</v>
      </c>
      <c r="J237" s="347"/>
      <c r="K237" s="352">
        <f t="shared" si="86"/>
        <v>0</v>
      </c>
      <c r="L237" s="347"/>
      <c r="M237" s="353">
        <f>係数!O7</f>
        <v>0.28600581534932112</v>
      </c>
      <c r="N237" s="347"/>
      <c r="O237" s="352">
        <f t="shared" si="87"/>
        <v>0</v>
      </c>
    </row>
    <row r="238" spans="2:15" ht="14.25" customHeight="1">
      <c r="B238" s="606">
        <f t="shared" si="84"/>
        <v>13</v>
      </c>
      <c r="C238" s="609" t="str">
        <f t="shared" si="84"/>
        <v>非鉄金属</v>
      </c>
      <c r="D238" s="347"/>
      <c r="E238" s="351">
        <f t="shared" si="85"/>
        <v>0</v>
      </c>
      <c r="F238" s="347"/>
      <c r="G238" s="352">
        <v>0</v>
      </c>
      <c r="H238" s="347"/>
      <c r="I238" s="353">
        <f>係数!P6</f>
        <v>7.1896065509493151E-2</v>
      </c>
      <c r="J238" s="347"/>
      <c r="K238" s="352">
        <f t="shared" si="86"/>
        <v>0</v>
      </c>
      <c r="L238" s="347"/>
      <c r="M238" s="353">
        <f>係数!P7</f>
        <v>0.24614317383239584</v>
      </c>
      <c r="N238" s="347"/>
      <c r="O238" s="352">
        <f t="shared" si="87"/>
        <v>0</v>
      </c>
    </row>
    <row r="239" spans="2:15" ht="14.25" customHeight="1">
      <c r="B239" s="606">
        <f t="shared" si="84"/>
        <v>14</v>
      </c>
      <c r="C239" s="609" t="str">
        <f t="shared" si="84"/>
        <v>金属製品</v>
      </c>
      <c r="D239" s="347"/>
      <c r="E239" s="351">
        <f t="shared" si="85"/>
        <v>0</v>
      </c>
      <c r="F239" s="347"/>
      <c r="G239" s="352">
        <v>0</v>
      </c>
      <c r="H239" s="347"/>
      <c r="I239" s="353">
        <f>係数!Q6</f>
        <v>0.20986188697782507</v>
      </c>
      <c r="J239" s="347"/>
      <c r="K239" s="352">
        <f t="shared" si="86"/>
        <v>0</v>
      </c>
      <c r="L239" s="347"/>
      <c r="M239" s="353">
        <f>係数!Q7</f>
        <v>0.3882972358501855</v>
      </c>
      <c r="N239" s="347"/>
      <c r="O239" s="352">
        <f t="shared" si="87"/>
        <v>0</v>
      </c>
    </row>
    <row r="240" spans="2:15" ht="14.25" customHeight="1">
      <c r="B240" s="606">
        <f t="shared" si="84"/>
        <v>15</v>
      </c>
      <c r="C240" s="609" t="str">
        <f t="shared" si="84"/>
        <v>はん用機械</v>
      </c>
      <c r="D240" s="347"/>
      <c r="E240" s="351">
        <f t="shared" si="85"/>
        <v>0</v>
      </c>
      <c r="F240" s="347"/>
      <c r="G240" s="352">
        <v>0</v>
      </c>
      <c r="H240" s="347"/>
      <c r="I240" s="353">
        <f>係数!R6</f>
        <v>0.15975536056906409</v>
      </c>
      <c r="J240" s="347"/>
      <c r="K240" s="352">
        <f t="shared" si="86"/>
        <v>0</v>
      </c>
      <c r="L240" s="347"/>
      <c r="M240" s="353">
        <f>係数!R7</f>
        <v>0.36051622618579782</v>
      </c>
      <c r="N240" s="347"/>
      <c r="O240" s="352">
        <f t="shared" si="87"/>
        <v>0</v>
      </c>
    </row>
    <row r="241" spans="2:15" ht="14.25" customHeight="1">
      <c r="B241" s="606">
        <f t="shared" si="84"/>
        <v>16</v>
      </c>
      <c r="C241" s="609" t="str">
        <f t="shared" si="84"/>
        <v>生産用機械</v>
      </c>
      <c r="D241" s="347"/>
      <c r="E241" s="351">
        <f t="shared" si="85"/>
        <v>0</v>
      </c>
      <c r="F241" s="347"/>
      <c r="G241" s="352">
        <v>0</v>
      </c>
      <c r="H241" s="347"/>
      <c r="I241" s="353">
        <f>係数!S6</f>
        <v>0.18949312583331512</v>
      </c>
      <c r="J241" s="347"/>
      <c r="K241" s="352">
        <f t="shared" si="86"/>
        <v>0</v>
      </c>
      <c r="L241" s="347"/>
      <c r="M241" s="353">
        <f>係数!S7</f>
        <v>0.41591440624248649</v>
      </c>
      <c r="N241" s="347"/>
      <c r="O241" s="352">
        <f t="shared" si="87"/>
        <v>0</v>
      </c>
    </row>
    <row r="242" spans="2:15" ht="14.25" customHeight="1">
      <c r="B242" s="606">
        <f t="shared" si="84"/>
        <v>17</v>
      </c>
      <c r="C242" s="609" t="str">
        <f t="shared" si="84"/>
        <v>業務用機械</v>
      </c>
      <c r="D242" s="347"/>
      <c r="E242" s="351">
        <f t="shared" si="85"/>
        <v>0</v>
      </c>
      <c r="F242" s="347"/>
      <c r="G242" s="352">
        <v>0</v>
      </c>
      <c r="H242" s="347"/>
      <c r="I242" s="353">
        <f>係数!T6</f>
        <v>9.88475284102317E-2</v>
      </c>
      <c r="J242" s="347"/>
      <c r="K242" s="352">
        <f t="shared" si="86"/>
        <v>0</v>
      </c>
      <c r="L242" s="347"/>
      <c r="M242" s="353">
        <f>係数!T7</f>
        <v>0.20457776171545597</v>
      </c>
      <c r="N242" s="347"/>
      <c r="O242" s="352">
        <f t="shared" si="87"/>
        <v>0</v>
      </c>
    </row>
    <row r="243" spans="2:15" ht="14.25" customHeight="1">
      <c r="B243" s="606">
        <f t="shared" si="84"/>
        <v>18</v>
      </c>
      <c r="C243" s="609" t="str">
        <f t="shared" si="84"/>
        <v>電子部品</v>
      </c>
      <c r="D243" s="347"/>
      <c r="E243" s="351">
        <f t="shared" si="85"/>
        <v>0</v>
      </c>
      <c r="F243" s="347"/>
      <c r="G243" s="352">
        <v>0</v>
      </c>
      <c r="H243" s="347"/>
      <c r="I243" s="353">
        <f>係数!U6</f>
        <v>6.1758141002998625E-2</v>
      </c>
      <c r="J243" s="347"/>
      <c r="K243" s="352">
        <f t="shared" si="86"/>
        <v>0</v>
      </c>
      <c r="L243" s="347"/>
      <c r="M243" s="353">
        <f>係数!U7</f>
        <v>0.31609462326802495</v>
      </c>
      <c r="N243" s="347"/>
      <c r="O243" s="352">
        <f t="shared" si="87"/>
        <v>0</v>
      </c>
    </row>
    <row r="244" spans="2:15" ht="14.25" customHeight="1">
      <c r="B244" s="606">
        <f t="shared" si="84"/>
        <v>19</v>
      </c>
      <c r="C244" s="609" t="str">
        <f t="shared" si="84"/>
        <v>電気機械</v>
      </c>
      <c r="D244" s="347"/>
      <c r="E244" s="351">
        <f t="shared" si="85"/>
        <v>0</v>
      </c>
      <c r="F244" s="347"/>
      <c r="G244" s="352">
        <v>0</v>
      </c>
      <c r="H244" s="347"/>
      <c r="I244" s="353">
        <f>係数!V6</f>
        <v>0.1315659890598071</v>
      </c>
      <c r="J244" s="347"/>
      <c r="K244" s="352">
        <f t="shared" si="86"/>
        <v>0</v>
      </c>
      <c r="L244" s="347"/>
      <c r="M244" s="353">
        <f>係数!V7</f>
        <v>0.21163349996967004</v>
      </c>
      <c r="N244" s="347"/>
      <c r="O244" s="352">
        <f t="shared" si="87"/>
        <v>0</v>
      </c>
    </row>
    <row r="245" spans="2:15" ht="14.25" customHeight="1">
      <c r="B245" s="606">
        <f t="shared" si="84"/>
        <v>20</v>
      </c>
      <c r="C245" s="609" t="str">
        <f t="shared" si="84"/>
        <v>情報通信機器</v>
      </c>
      <c r="D245" s="347"/>
      <c r="E245" s="351">
        <f t="shared" si="85"/>
        <v>0</v>
      </c>
      <c r="F245" s="347"/>
      <c r="G245" s="352">
        <v>0</v>
      </c>
      <c r="H245" s="347"/>
      <c r="I245" s="353">
        <f>係数!W6</f>
        <v>0.14908531183557761</v>
      </c>
      <c r="J245" s="347"/>
      <c r="K245" s="352">
        <f t="shared" si="86"/>
        <v>0</v>
      </c>
      <c r="L245" s="347"/>
      <c r="M245" s="353">
        <f>係数!W7</f>
        <v>0.28319897236002833</v>
      </c>
      <c r="N245" s="347"/>
      <c r="O245" s="352">
        <f t="shared" si="87"/>
        <v>0</v>
      </c>
    </row>
    <row r="246" spans="2:15" ht="14.25" customHeight="1">
      <c r="B246" s="606">
        <f t="shared" ref="B246:C264" si="88">B71</f>
        <v>21</v>
      </c>
      <c r="C246" s="609" t="str">
        <f t="shared" si="88"/>
        <v>輸送機械</v>
      </c>
      <c r="D246" s="347"/>
      <c r="E246" s="351">
        <f t="shared" si="85"/>
        <v>0</v>
      </c>
      <c r="F246" s="347"/>
      <c r="G246" s="352">
        <v>0</v>
      </c>
      <c r="H246" s="347"/>
      <c r="I246" s="353">
        <f>係数!X6</f>
        <v>8.3854799520379039E-2</v>
      </c>
      <c r="J246" s="347"/>
      <c r="K246" s="352">
        <f t="shared" si="86"/>
        <v>0</v>
      </c>
      <c r="L246" s="347"/>
      <c r="M246" s="353">
        <f>係数!X7</f>
        <v>0.18822339067387758</v>
      </c>
      <c r="N246" s="347"/>
      <c r="O246" s="352">
        <f t="shared" si="87"/>
        <v>0</v>
      </c>
    </row>
    <row r="247" spans="2:15" ht="14.25" customHeight="1">
      <c r="B247" s="606">
        <f t="shared" si="88"/>
        <v>22</v>
      </c>
      <c r="C247" s="609" t="str">
        <f t="shared" si="88"/>
        <v>その他の製造工業製品</v>
      </c>
      <c r="D247" s="347"/>
      <c r="E247" s="351">
        <f t="shared" si="85"/>
        <v>0</v>
      </c>
      <c r="F247" s="347"/>
      <c r="G247" s="352">
        <v>0</v>
      </c>
      <c r="H247" s="347"/>
      <c r="I247" s="353">
        <f>係数!Y6</f>
        <v>0.15882117451421179</v>
      </c>
      <c r="J247" s="347"/>
      <c r="K247" s="352">
        <f t="shared" si="86"/>
        <v>0</v>
      </c>
      <c r="L247" s="347"/>
      <c r="M247" s="353">
        <f>係数!Y7</f>
        <v>0.31613956209774274</v>
      </c>
      <c r="N247" s="347"/>
      <c r="O247" s="352">
        <f t="shared" si="87"/>
        <v>0</v>
      </c>
    </row>
    <row r="248" spans="2:15" ht="14.25" customHeight="1">
      <c r="B248" s="606">
        <f t="shared" si="88"/>
        <v>23</v>
      </c>
      <c r="C248" s="609" t="str">
        <f t="shared" si="88"/>
        <v>建設</v>
      </c>
      <c r="D248" s="347"/>
      <c r="E248" s="351">
        <f t="shared" si="85"/>
        <v>0</v>
      </c>
      <c r="F248" s="347"/>
      <c r="G248" s="352">
        <v>0</v>
      </c>
      <c r="H248" s="347"/>
      <c r="I248" s="353">
        <f>係数!Z6</f>
        <v>0.31218282799214508</v>
      </c>
      <c r="J248" s="347"/>
      <c r="K248" s="352">
        <f t="shared" si="86"/>
        <v>0</v>
      </c>
      <c r="L248" s="347"/>
      <c r="M248" s="353">
        <f>係数!Z7</f>
        <v>0.47268469980616296</v>
      </c>
      <c r="N248" s="347"/>
      <c r="O248" s="352">
        <f t="shared" si="87"/>
        <v>0</v>
      </c>
    </row>
    <row r="249" spans="2:15" ht="14.25" customHeight="1">
      <c r="B249" s="606">
        <f t="shared" si="88"/>
        <v>24</v>
      </c>
      <c r="C249" s="609" t="str">
        <f t="shared" si="88"/>
        <v>電力・ガス・熱供給</v>
      </c>
      <c r="D249" s="347"/>
      <c r="E249" s="351">
        <f t="shared" si="85"/>
        <v>0</v>
      </c>
      <c r="F249" s="347"/>
      <c r="G249" s="352">
        <v>0</v>
      </c>
      <c r="H249" s="347"/>
      <c r="I249" s="353">
        <f>係数!AA6</f>
        <v>0.1079713627969339</v>
      </c>
      <c r="J249" s="347"/>
      <c r="K249" s="352">
        <f t="shared" si="86"/>
        <v>0</v>
      </c>
      <c r="L249" s="347"/>
      <c r="M249" s="353">
        <f>係数!AA7</f>
        <v>0.44766974879202609</v>
      </c>
      <c r="N249" s="347"/>
      <c r="O249" s="352">
        <f t="shared" si="87"/>
        <v>0</v>
      </c>
    </row>
    <row r="250" spans="2:15" ht="14.25" customHeight="1">
      <c r="B250" s="606">
        <f t="shared" si="88"/>
        <v>25</v>
      </c>
      <c r="C250" s="609" t="str">
        <f t="shared" si="88"/>
        <v>水道</v>
      </c>
      <c r="D250" s="347"/>
      <c r="E250" s="351">
        <f t="shared" si="85"/>
        <v>0</v>
      </c>
      <c r="F250" s="347"/>
      <c r="G250" s="352">
        <v>0</v>
      </c>
      <c r="H250" s="347"/>
      <c r="I250" s="353">
        <f>係数!AB6</f>
        <v>0.11670196369765044</v>
      </c>
      <c r="J250" s="347"/>
      <c r="K250" s="352">
        <f t="shared" si="86"/>
        <v>0</v>
      </c>
      <c r="L250" s="347"/>
      <c r="M250" s="353">
        <f>係数!AB7</f>
        <v>0.54546664153370217</v>
      </c>
      <c r="N250" s="347"/>
      <c r="O250" s="352">
        <f t="shared" si="87"/>
        <v>0</v>
      </c>
    </row>
    <row r="251" spans="2:15" ht="14.25" customHeight="1">
      <c r="B251" s="606">
        <f t="shared" si="88"/>
        <v>26</v>
      </c>
      <c r="C251" s="609" t="str">
        <f t="shared" si="88"/>
        <v>廃棄物処理</v>
      </c>
      <c r="D251" s="347"/>
      <c r="E251" s="351">
        <f t="shared" si="85"/>
        <v>0</v>
      </c>
      <c r="F251" s="347"/>
      <c r="G251" s="352">
        <v>0</v>
      </c>
      <c r="H251" s="347"/>
      <c r="I251" s="353">
        <f>係数!AC6</f>
        <v>0.37004114814165645</v>
      </c>
      <c r="J251" s="347"/>
      <c r="K251" s="352">
        <f t="shared" si="86"/>
        <v>0</v>
      </c>
      <c r="L251" s="347"/>
      <c r="M251" s="353">
        <f>係数!AC7</f>
        <v>0.67415345836358931</v>
      </c>
      <c r="N251" s="347"/>
      <c r="O251" s="352">
        <f t="shared" si="87"/>
        <v>0</v>
      </c>
    </row>
    <row r="252" spans="2:15" ht="14.25" customHeight="1">
      <c r="B252" s="606">
        <f t="shared" si="88"/>
        <v>27</v>
      </c>
      <c r="C252" s="609" t="str">
        <f t="shared" si="88"/>
        <v>商業</v>
      </c>
      <c r="D252" s="347"/>
      <c r="E252" s="351">
        <f t="shared" si="85"/>
        <v>0</v>
      </c>
      <c r="F252" s="347"/>
      <c r="G252" s="352">
        <v>0</v>
      </c>
      <c r="H252" s="347"/>
      <c r="I252" s="353">
        <f>係数!AD6</f>
        <v>0.39472440200434905</v>
      </c>
      <c r="J252" s="347"/>
      <c r="K252" s="352">
        <f t="shared" si="86"/>
        <v>0</v>
      </c>
      <c r="L252" s="347"/>
      <c r="M252" s="353">
        <f>係数!AD7</f>
        <v>0.77326968116871697</v>
      </c>
      <c r="N252" s="347"/>
      <c r="O252" s="352">
        <f t="shared" si="87"/>
        <v>0</v>
      </c>
    </row>
    <row r="253" spans="2:15" ht="14.25" customHeight="1">
      <c r="B253" s="606">
        <f t="shared" si="88"/>
        <v>28</v>
      </c>
      <c r="C253" s="609" t="str">
        <f t="shared" si="88"/>
        <v>金融・保険</v>
      </c>
      <c r="D253" s="347"/>
      <c r="E253" s="351">
        <f t="shared" si="85"/>
        <v>0</v>
      </c>
      <c r="F253" s="347"/>
      <c r="G253" s="352">
        <v>0</v>
      </c>
      <c r="H253" s="347"/>
      <c r="I253" s="353">
        <f>係数!AE6</f>
        <v>0.22638147728217903</v>
      </c>
      <c r="J253" s="347"/>
      <c r="K253" s="352">
        <f t="shared" si="86"/>
        <v>0</v>
      </c>
      <c r="L253" s="347"/>
      <c r="M253" s="353">
        <f>係数!AE7</f>
        <v>0.72168425752846566</v>
      </c>
      <c r="N253" s="347"/>
      <c r="O253" s="352">
        <f t="shared" si="87"/>
        <v>0</v>
      </c>
    </row>
    <row r="254" spans="2:15" ht="14.25" customHeight="1">
      <c r="B254" s="606">
        <f t="shared" si="88"/>
        <v>29</v>
      </c>
      <c r="C254" s="609" t="str">
        <f t="shared" si="88"/>
        <v>不動産</v>
      </c>
      <c r="D254" s="347"/>
      <c r="E254" s="351">
        <f t="shared" si="85"/>
        <v>0</v>
      </c>
      <c r="F254" s="347"/>
      <c r="G254" s="352">
        <v>0</v>
      </c>
      <c r="H254" s="347"/>
      <c r="I254" s="353">
        <f>係数!AF6</f>
        <v>3.5748082075734031E-2</v>
      </c>
      <c r="J254" s="347"/>
      <c r="K254" s="352">
        <f t="shared" si="86"/>
        <v>0</v>
      </c>
      <c r="L254" s="347"/>
      <c r="M254" s="353">
        <f>係数!AF7</f>
        <v>0.8814885549661251</v>
      </c>
      <c r="N254" s="347"/>
      <c r="O254" s="352">
        <f t="shared" si="87"/>
        <v>0</v>
      </c>
    </row>
    <row r="255" spans="2:15" ht="14.25" customHeight="1">
      <c r="B255" s="606">
        <f t="shared" si="88"/>
        <v>30</v>
      </c>
      <c r="C255" s="609" t="str">
        <f t="shared" si="88"/>
        <v>運輸・郵便</v>
      </c>
      <c r="D255" s="347"/>
      <c r="E255" s="351">
        <f t="shared" si="85"/>
        <v>0</v>
      </c>
      <c r="F255" s="347"/>
      <c r="G255" s="352">
        <v>0</v>
      </c>
      <c r="H255" s="347"/>
      <c r="I255" s="353">
        <f>係数!AG6</f>
        <v>0.38249931824379602</v>
      </c>
      <c r="J255" s="347"/>
      <c r="K255" s="352">
        <f t="shared" si="86"/>
        <v>0</v>
      </c>
      <c r="L255" s="347"/>
      <c r="M255" s="353">
        <f>係数!AG7</f>
        <v>0.72581981183528765</v>
      </c>
      <c r="N255" s="347"/>
      <c r="O255" s="352">
        <f t="shared" si="87"/>
        <v>0</v>
      </c>
    </row>
    <row r="256" spans="2:15" ht="14.25" customHeight="1">
      <c r="B256" s="606">
        <f t="shared" si="88"/>
        <v>31</v>
      </c>
      <c r="C256" s="609" t="str">
        <f t="shared" si="88"/>
        <v>情報通信</v>
      </c>
      <c r="D256" s="347"/>
      <c r="E256" s="351">
        <f t="shared" si="85"/>
        <v>0</v>
      </c>
      <c r="F256" s="347"/>
      <c r="G256" s="352">
        <v>0</v>
      </c>
      <c r="H256" s="347"/>
      <c r="I256" s="353">
        <f>係数!AH6</f>
        <v>0.13269238292711552</v>
      </c>
      <c r="J256" s="347"/>
      <c r="K256" s="352">
        <f t="shared" si="86"/>
        <v>0</v>
      </c>
      <c r="L256" s="347"/>
      <c r="M256" s="353">
        <f>係数!AH7</f>
        <v>0.5767673408708579</v>
      </c>
      <c r="N256" s="347"/>
      <c r="O256" s="352">
        <f t="shared" si="87"/>
        <v>0</v>
      </c>
    </row>
    <row r="257" spans="2:15" ht="14.25" customHeight="1">
      <c r="B257" s="606">
        <f t="shared" si="88"/>
        <v>32</v>
      </c>
      <c r="C257" s="609" t="str">
        <f t="shared" si="88"/>
        <v>公務</v>
      </c>
      <c r="D257" s="347"/>
      <c r="E257" s="351">
        <f t="shared" si="85"/>
        <v>0</v>
      </c>
      <c r="F257" s="347"/>
      <c r="G257" s="352">
        <v>0</v>
      </c>
      <c r="H257" s="347"/>
      <c r="I257" s="353">
        <f>係数!AI6</f>
        <v>0.32722133574330081</v>
      </c>
      <c r="J257" s="347"/>
      <c r="K257" s="352">
        <f t="shared" si="86"/>
        <v>0</v>
      </c>
      <c r="L257" s="347"/>
      <c r="M257" s="353">
        <f>係数!AI7</f>
        <v>0.7828487510061144</v>
      </c>
      <c r="N257" s="347"/>
      <c r="O257" s="352">
        <f t="shared" si="87"/>
        <v>0</v>
      </c>
    </row>
    <row r="258" spans="2:15" ht="14.25" customHeight="1">
      <c r="B258" s="606">
        <f t="shared" si="88"/>
        <v>33</v>
      </c>
      <c r="C258" s="609" t="str">
        <f t="shared" si="88"/>
        <v>教育・研究</v>
      </c>
      <c r="D258" s="347"/>
      <c r="E258" s="351">
        <f t="shared" si="85"/>
        <v>0</v>
      </c>
      <c r="F258" s="347"/>
      <c r="G258" s="352">
        <v>0</v>
      </c>
      <c r="H258" s="347"/>
      <c r="I258" s="353">
        <f>係数!AJ6</f>
        <v>0.41774282292779236</v>
      </c>
      <c r="J258" s="347"/>
      <c r="K258" s="352">
        <f t="shared" si="86"/>
        <v>0</v>
      </c>
      <c r="L258" s="347"/>
      <c r="M258" s="353">
        <f>係数!AJ7</f>
        <v>0.74206557270932449</v>
      </c>
      <c r="N258" s="347"/>
      <c r="O258" s="352">
        <f t="shared" si="87"/>
        <v>0</v>
      </c>
    </row>
    <row r="259" spans="2:15" ht="14.25" customHeight="1">
      <c r="B259" s="606">
        <f t="shared" si="88"/>
        <v>34</v>
      </c>
      <c r="C259" s="609" t="str">
        <f t="shared" si="88"/>
        <v>医療・福祉</v>
      </c>
      <c r="D259" s="347"/>
      <c r="E259" s="351">
        <f t="shared" si="85"/>
        <v>0</v>
      </c>
      <c r="F259" s="347"/>
      <c r="G259" s="352">
        <v>0</v>
      </c>
      <c r="H259" s="347"/>
      <c r="I259" s="353">
        <f>係数!AK6</f>
        <v>0.43910465587476272</v>
      </c>
      <c r="J259" s="347"/>
      <c r="K259" s="352">
        <f t="shared" si="86"/>
        <v>0</v>
      </c>
      <c r="L259" s="347"/>
      <c r="M259" s="353">
        <f>係数!AK7</f>
        <v>0.62831808390385391</v>
      </c>
      <c r="N259" s="347"/>
      <c r="O259" s="352">
        <f t="shared" si="87"/>
        <v>0</v>
      </c>
    </row>
    <row r="260" spans="2:15" ht="14.25" customHeight="1">
      <c r="B260" s="606">
        <f t="shared" si="88"/>
        <v>35</v>
      </c>
      <c r="C260" s="609" t="str">
        <f t="shared" si="88"/>
        <v>他に分類されない会員制団体</v>
      </c>
      <c r="D260" s="347"/>
      <c r="E260" s="351">
        <f t="shared" si="85"/>
        <v>0</v>
      </c>
      <c r="F260" s="347"/>
      <c r="G260" s="352">
        <v>0</v>
      </c>
      <c r="H260" s="347"/>
      <c r="I260" s="353">
        <f>係数!AL6</f>
        <v>0.5306562408652441</v>
      </c>
      <c r="J260" s="347"/>
      <c r="K260" s="352">
        <f t="shared" si="86"/>
        <v>0</v>
      </c>
      <c r="L260" s="347"/>
      <c r="M260" s="353">
        <f>係数!AL7</f>
        <v>0.67924827048621261</v>
      </c>
      <c r="N260" s="347"/>
      <c r="O260" s="352">
        <f t="shared" si="87"/>
        <v>0</v>
      </c>
    </row>
    <row r="261" spans="2:15" ht="14.25" customHeight="1">
      <c r="B261" s="606">
        <f t="shared" si="88"/>
        <v>36</v>
      </c>
      <c r="C261" s="609" t="str">
        <f t="shared" si="88"/>
        <v>対事業所サービス</v>
      </c>
      <c r="D261" s="347"/>
      <c r="E261" s="351">
        <f t="shared" si="85"/>
        <v>0</v>
      </c>
      <c r="F261" s="347"/>
      <c r="G261" s="352">
        <v>0</v>
      </c>
      <c r="H261" s="347"/>
      <c r="I261" s="353">
        <f>係数!AM6</f>
        <v>0.33569900959849275</v>
      </c>
      <c r="J261" s="347"/>
      <c r="K261" s="352">
        <f t="shared" si="86"/>
        <v>0</v>
      </c>
      <c r="L261" s="347"/>
      <c r="M261" s="353">
        <f>係数!AM7</f>
        <v>0.67203293275963027</v>
      </c>
      <c r="N261" s="347"/>
      <c r="O261" s="352">
        <f t="shared" si="87"/>
        <v>0</v>
      </c>
    </row>
    <row r="262" spans="2:15" ht="14.25" customHeight="1">
      <c r="B262" s="606">
        <f t="shared" si="88"/>
        <v>37</v>
      </c>
      <c r="C262" s="609" t="str">
        <f t="shared" si="88"/>
        <v>対個人サービス</v>
      </c>
      <c r="D262" s="347"/>
      <c r="E262" s="351">
        <f t="shared" si="85"/>
        <v>0</v>
      </c>
      <c r="F262" s="347"/>
      <c r="G262" s="352">
        <v>0</v>
      </c>
      <c r="H262" s="347"/>
      <c r="I262" s="353">
        <f>係数!AN6</f>
        <v>0.2448406684767738</v>
      </c>
      <c r="J262" s="347"/>
      <c r="K262" s="352">
        <f t="shared" si="86"/>
        <v>0</v>
      </c>
      <c r="L262" s="347"/>
      <c r="M262" s="353">
        <f>係数!AN7</f>
        <v>0.56729362673907091</v>
      </c>
      <c r="N262" s="347"/>
      <c r="O262" s="352">
        <f t="shared" si="87"/>
        <v>0</v>
      </c>
    </row>
    <row r="263" spans="2:15" ht="14.25" customHeight="1">
      <c r="B263" s="606">
        <f t="shared" si="88"/>
        <v>38</v>
      </c>
      <c r="C263" s="609" t="str">
        <f t="shared" si="88"/>
        <v>事務用品</v>
      </c>
      <c r="D263" s="347"/>
      <c r="E263" s="351">
        <f t="shared" si="85"/>
        <v>0</v>
      </c>
      <c r="F263" s="347"/>
      <c r="G263" s="352">
        <v>0</v>
      </c>
      <c r="H263" s="347"/>
      <c r="I263" s="353">
        <f>係数!AO6</f>
        <v>0</v>
      </c>
      <c r="J263" s="347"/>
      <c r="K263" s="352">
        <f t="shared" si="86"/>
        <v>0</v>
      </c>
      <c r="L263" s="347"/>
      <c r="M263" s="353">
        <f>係数!AO7</f>
        <v>0</v>
      </c>
      <c r="N263" s="347"/>
      <c r="O263" s="352">
        <f t="shared" si="87"/>
        <v>0</v>
      </c>
    </row>
    <row r="264" spans="2:15" ht="14.25" customHeight="1" thickBot="1">
      <c r="B264" s="610">
        <f t="shared" si="88"/>
        <v>39</v>
      </c>
      <c r="C264" s="611" t="str">
        <f t="shared" si="88"/>
        <v>分類不明</v>
      </c>
      <c r="D264" s="347"/>
      <c r="E264" s="354">
        <f t="shared" si="85"/>
        <v>0</v>
      </c>
      <c r="F264" s="347"/>
      <c r="G264" s="355">
        <v>0</v>
      </c>
      <c r="H264" s="347"/>
      <c r="I264" s="356">
        <f>係数!AP6</f>
        <v>1.0233753353019409E-2</v>
      </c>
      <c r="J264" s="347"/>
      <c r="K264" s="355">
        <f t="shared" si="86"/>
        <v>0</v>
      </c>
      <c r="L264" s="347"/>
      <c r="M264" s="356">
        <f>係数!AP7</f>
        <v>0.49930121948470574</v>
      </c>
      <c r="N264" s="347"/>
      <c r="O264" s="357">
        <f t="shared" si="87"/>
        <v>0</v>
      </c>
    </row>
    <row r="265" spans="2:15" ht="14.25" customHeight="1" thickBot="1">
      <c r="E265" s="358">
        <f>SUM(E226:E264)</f>
        <v>0</v>
      </c>
      <c r="G265" s="359">
        <f>SUM(G226:G264)</f>
        <v>0</v>
      </c>
      <c r="K265" s="359">
        <f>SUM(K226:K264)</f>
        <v>0</v>
      </c>
      <c r="O265" s="360">
        <f>SUM(O226:O264)</f>
        <v>0</v>
      </c>
    </row>
  </sheetData>
  <phoneticPr fontId="8"/>
  <pageMargins left="0.86614173228346458" right="0.55118110236220474" top="0.98425196850393704" bottom="0.98425196850393704" header="0.51181102362204722" footer="0.51181102362204722"/>
  <pageSetup paperSize="9" scale="72" fitToWidth="5" fitToHeight="5" pageOrder="overThenDown" orientation="landscape" r:id="rId1"/>
  <headerFooter alignWithMargins="0"/>
  <rowBreaks count="5" manualBreakCount="5">
    <brk id="47" max="42" man="1"/>
    <brk id="89" max="42" man="1"/>
    <brk id="134" max="42" man="1"/>
    <brk id="178" max="42" man="1"/>
    <brk id="223" max="42" man="1"/>
  </rowBreaks>
  <colBreaks count="2" manualBreakCount="2">
    <brk id="15" max="264" man="1"/>
    <brk id="28" max="264"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B2:AP177"/>
  <sheetViews>
    <sheetView showGridLines="0" view="pageBreakPreview" zoomScale="85" zoomScaleNormal="100" zoomScaleSheetLayoutView="85" workbookViewId="0"/>
  </sheetViews>
  <sheetFormatPr defaultRowHeight="12"/>
  <cols>
    <col min="1" max="1" width="1.625" style="252" customWidth="1"/>
    <col min="2" max="2" width="6.625" style="252" bestFit="1" customWidth="1"/>
    <col min="3" max="3" width="30.5" style="252" bestFit="1" customWidth="1"/>
    <col min="4" max="42" width="11" style="252" customWidth="1"/>
    <col min="43" max="16384" width="9" style="252"/>
  </cols>
  <sheetData>
    <row r="2" spans="2:12" ht="14.25">
      <c r="B2" s="361" t="s">
        <v>168</v>
      </c>
    </row>
    <row r="4" spans="2:12" ht="12.75" thickBot="1">
      <c r="B4" s="362" t="s">
        <v>169</v>
      </c>
    </row>
    <row r="5" spans="2:12" ht="51.4" customHeight="1" thickBot="1">
      <c r="B5" s="363" t="s">
        <v>170</v>
      </c>
      <c r="C5" s="364" t="s">
        <v>35</v>
      </c>
      <c r="D5" s="365" t="s">
        <v>66</v>
      </c>
      <c r="E5" s="365" t="s">
        <v>171</v>
      </c>
      <c r="F5" s="366" t="s">
        <v>56</v>
      </c>
      <c r="H5" s="367" t="s">
        <v>172</v>
      </c>
      <c r="J5" s="367" t="s">
        <v>173</v>
      </c>
      <c r="L5" s="367" t="s">
        <v>174</v>
      </c>
    </row>
    <row r="6" spans="2:12">
      <c r="B6" s="273">
        <f>'１次効果'!B51</f>
        <v>1</v>
      </c>
      <c r="C6" s="274" t="str">
        <f>'１次効果'!C51</f>
        <v>農業</v>
      </c>
      <c r="D6" s="368">
        <f>'１次効果'!D7*'１次効果'!I226</f>
        <v>0</v>
      </c>
      <c r="E6" s="369">
        <f>'１次効果'!G226*'１次効果'!I226</f>
        <v>0</v>
      </c>
      <c r="F6" s="370">
        <f>SUM(D6:E6)</f>
        <v>0</v>
      </c>
      <c r="H6" s="371"/>
      <c r="I6" s="51"/>
      <c r="J6" s="371"/>
      <c r="K6" s="51"/>
      <c r="L6" s="371"/>
    </row>
    <row r="7" spans="2:12">
      <c r="B7" s="273">
        <f>'１次効果'!B52</f>
        <v>2</v>
      </c>
      <c r="C7" s="276" t="str">
        <f>'１次効果'!C52</f>
        <v>林業</v>
      </c>
      <c r="D7" s="372">
        <f>'１次効果'!D8*'１次効果'!I227</f>
        <v>0</v>
      </c>
      <c r="E7" s="373">
        <f>'１次効果'!G227*'１次効果'!I227</f>
        <v>0</v>
      </c>
      <c r="F7" s="374">
        <f t="shared" ref="F7:F44" si="0">SUM(D7:E7)</f>
        <v>0</v>
      </c>
      <c r="H7" s="375"/>
      <c r="I7" s="51"/>
      <c r="J7" s="375"/>
      <c r="K7" s="51"/>
      <c r="L7" s="375"/>
    </row>
    <row r="8" spans="2:12">
      <c r="B8" s="273">
        <f>'１次効果'!B53</f>
        <v>3</v>
      </c>
      <c r="C8" s="276" t="str">
        <f>'１次効果'!C53</f>
        <v>漁業</v>
      </c>
      <c r="D8" s="372">
        <f>'１次効果'!D9*'１次効果'!I228</f>
        <v>0</v>
      </c>
      <c r="E8" s="373">
        <f>'１次効果'!G228*'１次効果'!I228</f>
        <v>0</v>
      </c>
      <c r="F8" s="374">
        <f t="shared" si="0"/>
        <v>0</v>
      </c>
      <c r="H8" s="375"/>
      <c r="I8" s="51"/>
      <c r="J8" s="375"/>
      <c r="K8" s="51"/>
      <c r="L8" s="375"/>
    </row>
    <row r="9" spans="2:12">
      <c r="B9" s="273">
        <f>'１次効果'!B54</f>
        <v>4</v>
      </c>
      <c r="C9" s="276" t="str">
        <f>'１次効果'!C54</f>
        <v>鉱業</v>
      </c>
      <c r="D9" s="372">
        <f>'１次効果'!D10*'１次効果'!I229</f>
        <v>0</v>
      </c>
      <c r="E9" s="373">
        <f>'１次効果'!G229*'１次効果'!I229</f>
        <v>0</v>
      </c>
      <c r="F9" s="374">
        <f t="shared" si="0"/>
        <v>0</v>
      </c>
      <c r="H9" s="376"/>
      <c r="J9" s="376"/>
      <c r="L9" s="376"/>
    </row>
    <row r="10" spans="2:12">
      <c r="B10" s="273">
        <f>'１次効果'!B55</f>
        <v>5</v>
      </c>
      <c r="C10" s="276" t="str">
        <f>'１次効果'!C55</f>
        <v>飲食料品</v>
      </c>
      <c r="D10" s="372">
        <f>'１次効果'!D11*'１次効果'!I230</f>
        <v>0</v>
      </c>
      <c r="E10" s="373">
        <f>'１次効果'!G230*'１次効果'!I230</f>
        <v>0</v>
      </c>
      <c r="F10" s="374">
        <f t="shared" si="0"/>
        <v>0</v>
      </c>
      <c r="H10" s="376"/>
      <c r="J10" s="376"/>
      <c r="L10" s="376"/>
    </row>
    <row r="11" spans="2:12">
      <c r="B11" s="273">
        <f>'１次効果'!B56</f>
        <v>6</v>
      </c>
      <c r="C11" s="276" t="str">
        <f>'１次効果'!C56</f>
        <v>繊維製品</v>
      </c>
      <c r="D11" s="372">
        <f>'１次効果'!D12*'１次効果'!I231</f>
        <v>0</v>
      </c>
      <c r="E11" s="373">
        <f>'１次効果'!G231*'１次効果'!I231</f>
        <v>0</v>
      </c>
      <c r="F11" s="374">
        <f t="shared" si="0"/>
        <v>0</v>
      </c>
      <c r="H11" s="376"/>
      <c r="J11" s="376"/>
      <c r="L11" s="376"/>
    </row>
    <row r="12" spans="2:12">
      <c r="B12" s="273">
        <f>'１次効果'!B57</f>
        <v>7</v>
      </c>
      <c r="C12" s="276" t="str">
        <f>'１次効果'!C57</f>
        <v>パルプ・紙・木製品</v>
      </c>
      <c r="D12" s="372">
        <f>'１次効果'!D13*'１次効果'!I232</f>
        <v>0</v>
      </c>
      <c r="E12" s="373">
        <f>'１次効果'!G232*'１次効果'!I232</f>
        <v>0</v>
      </c>
      <c r="F12" s="374">
        <f t="shared" si="0"/>
        <v>0</v>
      </c>
      <c r="H12" s="376"/>
      <c r="J12" s="376"/>
      <c r="L12" s="376"/>
    </row>
    <row r="13" spans="2:12">
      <c r="B13" s="273">
        <f>'１次効果'!B58</f>
        <v>8</v>
      </c>
      <c r="C13" s="276" t="str">
        <f>'１次効果'!C58</f>
        <v>化学製品</v>
      </c>
      <c r="D13" s="372">
        <f>'１次効果'!D14*'１次効果'!I233</f>
        <v>0</v>
      </c>
      <c r="E13" s="373">
        <f>'１次効果'!G233*'１次効果'!I233</f>
        <v>0</v>
      </c>
      <c r="F13" s="374">
        <f t="shared" si="0"/>
        <v>0</v>
      </c>
      <c r="H13" s="376"/>
      <c r="J13" s="376"/>
      <c r="L13" s="376"/>
    </row>
    <row r="14" spans="2:12">
      <c r="B14" s="273">
        <f>'１次効果'!B59</f>
        <v>9</v>
      </c>
      <c r="C14" s="276" t="str">
        <f>'１次効果'!C59</f>
        <v>石油・石炭製品</v>
      </c>
      <c r="D14" s="372">
        <f>'１次効果'!D15*'１次効果'!I234</f>
        <v>0</v>
      </c>
      <c r="E14" s="373">
        <f>'１次効果'!G234*'１次効果'!I234</f>
        <v>0</v>
      </c>
      <c r="F14" s="374">
        <f t="shared" si="0"/>
        <v>0</v>
      </c>
      <c r="H14" s="376"/>
      <c r="J14" s="376"/>
      <c r="L14" s="376"/>
    </row>
    <row r="15" spans="2:12">
      <c r="B15" s="273">
        <f>'１次効果'!B60</f>
        <v>10</v>
      </c>
      <c r="C15" s="276" t="str">
        <f>'１次効果'!C60</f>
        <v>プラスチック・ゴム製品</v>
      </c>
      <c r="D15" s="372">
        <f>'１次効果'!D16*'１次効果'!I235</f>
        <v>0</v>
      </c>
      <c r="E15" s="373">
        <f>'１次効果'!G235*'１次効果'!I235</f>
        <v>0</v>
      </c>
      <c r="F15" s="374">
        <f t="shared" si="0"/>
        <v>0</v>
      </c>
      <c r="H15" s="376"/>
      <c r="J15" s="376"/>
      <c r="L15" s="376"/>
    </row>
    <row r="16" spans="2:12">
      <c r="B16" s="273">
        <f>'１次効果'!B61</f>
        <v>11</v>
      </c>
      <c r="C16" s="276" t="str">
        <f>'１次効果'!C61</f>
        <v>窯業・土石製品</v>
      </c>
      <c r="D16" s="372">
        <f>'１次効果'!D17*'１次効果'!I236</f>
        <v>0</v>
      </c>
      <c r="E16" s="373">
        <f>'１次効果'!G236*'１次効果'!I236</f>
        <v>0</v>
      </c>
      <c r="F16" s="374">
        <f t="shared" si="0"/>
        <v>0</v>
      </c>
      <c r="H16" s="376"/>
      <c r="J16" s="376"/>
      <c r="L16" s="376"/>
    </row>
    <row r="17" spans="2:12">
      <c r="B17" s="273">
        <f>'１次効果'!B62</f>
        <v>12</v>
      </c>
      <c r="C17" s="276" t="str">
        <f>'１次効果'!C62</f>
        <v>鉄鋼</v>
      </c>
      <c r="D17" s="372">
        <f>'１次効果'!D18*'１次効果'!I237</f>
        <v>0</v>
      </c>
      <c r="E17" s="373">
        <f>'１次効果'!G237*'１次効果'!I237</f>
        <v>0</v>
      </c>
      <c r="F17" s="374">
        <f t="shared" si="0"/>
        <v>0</v>
      </c>
      <c r="H17" s="376"/>
      <c r="J17" s="376"/>
      <c r="L17" s="376"/>
    </row>
    <row r="18" spans="2:12">
      <c r="B18" s="273">
        <f>'１次効果'!B63</f>
        <v>13</v>
      </c>
      <c r="C18" s="276" t="str">
        <f>'１次効果'!C63</f>
        <v>非鉄金属</v>
      </c>
      <c r="D18" s="372">
        <f>'１次効果'!D19*'１次効果'!I238</f>
        <v>0</v>
      </c>
      <c r="E18" s="373">
        <f>'１次効果'!G238*'１次効果'!I238</f>
        <v>0</v>
      </c>
      <c r="F18" s="374">
        <f t="shared" si="0"/>
        <v>0</v>
      </c>
      <c r="H18" s="376"/>
      <c r="J18" s="376"/>
      <c r="L18" s="376"/>
    </row>
    <row r="19" spans="2:12">
      <c r="B19" s="273">
        <f>'１次効果'!B64</f>
        <v>14</v>
      </c>
      <c r="C19" s="276" t="str">
        <f>'１次効果'!C64</f>
        <v>金属製品</v>
      </c>
      <c r="D19" s="372">
        <f>'１次効果'!D20*'１次効果'!I239</f>
        <v>0</v>
      </c>
      <c r="E19" s="373">
        <f>'１次効果'!G239*'１次効果'!I239</f>
        <v>0</v>
      </c>
      <c r="F19" s="374">
        <f t="shared" si="0"/>
        <v>0</v>
      </c>
      <c r="H19" s="376"/>
      <c r="J19" s="376"/>
      <c r="L19" s="376"/>
    </row>
    <row r="20" spans="2:12">
      <c r="B20" s="273">
        <f>'１次効果'!B65</f>
        <v>15</v>
      </c>
      <c r="C20" s="276" t="str">
        <f>'１次効果'!C65</f>
        <v>はん用機械</v>
      </c>
      <c r="D20" s="372">
        <f>'１次効果'!D21*'１次効果'!I240</f>
        <v>0</v>
      </c>
      <c r="E20" s="373">
        <f>'１次効果'!G240*'１次効果'!I240</f>
        <v>0</v>
      </c>
      <c r="F20" s="374">
        <f t="shared" si="0"/>
        <v>0</v>
      </c>
      <c r="H20" s="376"/>
      <c r="J20" s="376"/>
      <c r="L20" s="376"/>
    </row>
    <row r="21" spans="2:12">
      <c r="B21" s="273">
        <f>'１次効果'!B66</f>
        <v>16</v>
      </c>
      <c r="C21" s="276" t="str">
        <f>'１次効果'!C66</f>
        <v>生産用機械</v>
      </c>
      <c r="D21" s="372">
        <f>'１次効果'!D22*'１次効果'!I241</f>
        <v>0</v>
      </c>
      <c r="E21" s="373">
        <f>'１次効果'!G241*'１次効果'!I241</f>
        <v>0</v>
      </c>
      <c r="F21" s="374">
        <f t="shared" si="0"/>
        <v>0</v>
      </c>
      <c r="H21" s="376"/>
      <c r="J21" s="376"/>
      <c r="L21" s="376"/>
    </row>
    <row r="22" spans="2:12">
      <c r="B22" s="273">
        <f>'１次効果'!B67</f>
        <v>17</v>
      </c>
      <c r="C22" s="276" t="str">
        <f>'１次効果'!C67</f>
        <v>業務用機械</v>
      </c>
      <c r="D22" s="372">
        <f>'１次効果'!D23*'１次効果'!I242</f>
        <v>0</v>
      </c>
      <c r="E22" s="373">
        <f>'１次効果'!G242*'１次効果'!I242</f>
        <v>0</v>
      </c>
      <c r="F22" s="374">
        <f t="shared" si="0"/>
        <v>0</v>
      </c>
      <c r="H22" s="376"/>
      <c r="J22" s="376"/>
      <c r="L22" s="376"/>
    </row>
    <row r="23" spans="2:12">
      <c r="B23" s="273">
        <f>'１次効果'!B68</f>
        <v>18</v>
      </c>
      <c r="C23" s="276" t="str">
        <f>'１次効果'!C68</f>
        <v>電子部品</v>
      </c>
      <c r="D23" s="372">
        <f>'１次効果'!D24*'１次効果'!I243</f>
        <v>0</v>
      </c>
      <c r="E23" s="373">
        <f>'１次効果'!G243*'１次効果'!I243</f>
        <v>0</v>
      </c>
      <c r="F23" s="374">
        <f t="shared" si="0"/>
        <v>0</v>
      </c>
      <c r="H23" s="376"/>
      <c r="J23" s="376"/>
      <c r="L23" s="376"/>
    </row>
    <row r="24" spans="2:12">
      <c r="B24" s="273">
        <f>'１次効果'!B69</f>
        <v>19</v>
      </c>
      <c r="C24" s="276" t="str">
        <f>'１次効果'!C69</f>
        <v>電気機械</v>
      </c>
      <c r="D24" s="372">
        <f>'１次効果'!D25*'１次効果'!I244</f>
        <v>0</v>
      </c>
      <c r="E24" s="373">
        <f>'１次効果'!G244*'１次効果'!I244</f>
        <v>0</v>
      </c>
      <c r="F24" s="374">
        <f t="shared" si="0"/>
        <v>0</v>
      </c>
      <c r="H24" s="376"/>
      <c r="J24" s="376"/>
      <c r="L24" s="376"/>
    </row>
    <row r="25" spans="2:12">
      <c r="B25" s="273">
        <f>'１次効果'!B70</f>
        <v>20</v>
      </c>
      <c r="C25" s="276" t="str">
        <f>'１次効果'!C70</f>
        <v>情報通信機器</v>
      </c>
      <c r="D25" s="372">
        <f>'１次効果'!D26*'１次効果'!I245</f>
        <v>0</v>
      </c>
      <c r="E25" s="373">
        <f>'１次効果'!G245*'１次効果'!I245</f>
        <v>0</v>
      </c>
      <c r="F25" s="374">
        <f t="shared" si="0"/>
        <v>0</v>
      </c>
      <c r="H25" s="376"/>
      <c r="J25" s="376"/>
      <c r="L25" s="376"/>
    </row>
    <row r="26" spans="2:12">
      <c r="B26" s="273">
        <f>'１次効果'!B71</f>
        <v>21</v>
      </c>
      <c r="C26" s="276" t="str">
        <f>'１次効果'!C71</f>
        <v>輸送機械</v>
      </c>
      <c r="D26" s="372">
        <f>'１次効果'!D27*'１次効果'!I246</f>
        <v>0</v>
      </c>
      <c r="E26" s="373">
        <f>'１次効果'!G246*'１次効果'!I246</f>
        <v>0</v>
      </c>
      <c r="F26" s="374">
        <f t="shared" si="0"/>
        <v>0</v>
      </c>
      <c r="H26" s="376"/>
      <c r="J26" s="376"/>
      <c r="L26" s="376"/>
    </row>
    <row r="27" spans="2:12">
      <c r="B27" s="273">
        <f>'１次効果'!B72</f>
        <v>22</v>
      </c>
      <c r="C27" s="276" t="str">
        <f>'１次効果'!C72</f>
        <v>その他の製造工業製品</v>
      </c>
      <c r="D27" s="372">
        <f>'１次効果'!D28*'１次効果'!I247</f>
        <v>0</v>
      </c>
      <c r="E27" s="373">
        <f>'１次効果'!G247*'１次効果'!I247</f>
        <v>0</v>
      </c>
      <c r="F27" s="374">
        <f t="shared" si="0"/>
        <v>0</v>
      </c>
      <c r="H27" s="376"/>
      <c r="J27" s="376"/>
      <c r="L27" s="376"/>
    </row>
    <row r="28" spans="2:12">
      <c r="B28" s="273">
        <f>'１次効果'!B73</f>
        <v>23</v>
      </c>
      <c r="C28" s="276" t="str">
        <f>'１次効果'!C73</f>
        <v>建設</v>
      </c>
      <c r="D28" s="372">
        <f>'１次効果'!D29*'１次効果'!I248</f>
        <v>0</v>
      </c>
      <c r="E28" s="373">
        <f>'１次効果'!G248*'１次効果'!I248</f>
        <v>0</v>
      </c>
      <c r="F28" s="374">
        <f t="shared" si="0"/>
        <v>0</v>
      </c>
      <c r="H28" s="376"/>
      <c r="J28" s="376"/>
      <c r="L28" s="376"/>
    </row>
    <row r="29" spans="2:12">
      <c r="B29" s="273">
        <f>'１次効果'!B74</f>
        <v>24</v>
      </c>
      <c r="C29" s="276" t="str">
        <f>'１次効果'!C74</f>
        <v>電力・ガス・熱供給</v>
      </c>
      <c r="D29" s="372">
        <f>'１次効果'!D30*'１次効果'!I249</f>
        <v>0</v>
      </c>
      <c r="E29" s="373">
        <f>'１次効果'!G249*'１次効果'!I249</f>
        <v>0</v>
      </c>
      <c r="F29" s="374">
        <f t="shared" si="0"/>
        <v>0</v>
      </c>
      <c r="H29" s="376"/>
      <c r="J29" s="376"/>
      <c r="L29" s="376"/>
    </row>
    <row r="30" spans="2:12">
      <c r="B30" s="273">
        <f>'１次効果'!B75</f>
        <v>25</v>
      </c>
      <c r="C30" s="276" t="str">
        <f>'１次効果'!C75</f>
        <v>水道</v>
      </c>
      <c r="D30" s="372">
        <f>'１次効果'!D31*'１次効果'!I250</f>
        <v>0</v>
      </c>
      <c r="E30" s="373">
        <f>'１次効果'!G250*'１次効果'!I250</f>
        <v>0</v>
      </c>
      <c r="F30" s="374">
        <f t="shared" si="0"/>
        <v>0</v>
      </c>
      <c r="H30" s="376"/>
      <c r="J30" s="376"/>
      <c r="L30" s="376"/>
    </row>
    <row r="31" spans="2:12">
      <c r="B31" s="273">
        <f>'１次効果'!B76</f>
        <v>26</v>
      </c>
      <c r="C31" s="276" t="str">
        <f>'１次効果'!C76</f>
        <v>廃棄物処理</v>
      </c>
      <c r="D31" s="372">
        <f>'１次効果'!D32*'１次効果'!I251</f>
        <v>0</v>
      </c>
      <c r="E31" s="373">
        <f>'１次効果'!G251*'１次効果'!I251</f>
        <v>0</v>
      </c>
      <c r="F31" s="374">
        <f t="shared" si="0"/>
        <v>0</v>
      </c>
      <c r="H31" s="376"/>
      <c r="J31" s="376"/>
      <c r="L31" s="376"/>
    </row>
    <row r="32" spans="2:12">
      <c r="B32" s="273">
        <f>'１次効果'!B77</f>
        <v>27</v>
      </c>
      <c r="C32" s="276" t="str">
        <f>'１次効果'!C77</f>
        <v>商業</v>
      </c>
      <c r="D32" s="372">
        <f>'１次効果'!D33*'１次効果'!I252</f>
        <v>0</v>
      </c>
      <c r="E32" s="373">
        <f>'１次効果'!G252*'１次効果'!I252</f>
        <v>0</v>
      </c>
      <c r="F32" s="374">
        <f t="shared" si="0"/>
        <v>0</v>
      </c>
      <c r="H32" s="376"/>
      <c r="J32" s="376"/>
      <c r="L32" s="376"/>
    </row>
    <row r="33" spans="2:15">
      <c r="B33" s="273">
        <f>'１次効果'!B78</f>
        <v>28</v>
      </c>
      <c r="C33" s="276" t="str">
        <f>'１次効果'!C78</f>
        <v>金融・保険</v>
      </c>
      <c r="D33" s="372">
        <f>'１次効果'!D34*'１次効果'!I253</f>
        <v>0</v>
      </c>
      <c r="E33" s="373">
        <f>'１次効果'!G253*'１次効果'!I253</f>
        <v>0</v>
      </c>
      <c r="F33" s="374">
        <f t="shared" si="0"/>
        <v>0</v>
      </c>
      <c r="H33" s="376"/>
      <c r="J33" s="376"/>
      <c r="L33" s="376"/>
    </row>
    <row r="34" spans="2:15">
      <c r="B34" s="273">
        <f>'１次効果'!B79</f>
        <v>29</v>
      </c>
      <c r="C34" s="276" t="str">
        <f>'１次効果'!C79</f>
        <v>不動産</v>
      </c>
      <c r="D34" s="372">
        <f>'１次効果'!D35*'１次効果'!I254</f>
        <v>0</v>
      </c>
      <c r="E34" s="373">
        <f>'１次効果'!G254*'１次効果'!I254</f>
        <v>0</v>
      </c>
      <c r="F34" s="374">
        <f t="shared" si="0"/>
        <v>0</v>
      </c>
      <c r="H34" s="376"/>
      <c r="J34" s="376"/>
      <c r="L34" s="376"/>
    </row>
    <row r="35" spans="2:15">
      <c r="B35" s="273">
        <f>'１次効果'!B80</f>
        <v>30</v>
      </c>
      <c r="C35" s="276" t="str">
        <f>'１次効果'!C80</f>
        <v>運輸・郵便</v>
      </c>
      <c r="D35" s="372">
        <f>'１次効果'!D36*'１次効果'!I255</f>
        <v>0</v>
      </c>
      <c r="E35" s="373">
        <f>'１次効果'!G255*'１次効果'!I255</f>
        <v>0</v>
      </c>
      <c r="F35" s="374">
        <f t="shared" si="0"/>
        <v>0</v>
      </c>
      <c r="H35" s="376"/>
      <c r="J35" s="376"/>
      <c r="L35" s="376"/>
    </row>
    <row r="36" spans="2:15">
      <c r="B36" s="273">
        <f>'１次効果'!B81</f>
        <v>31</v>
      </c>
      <c r="C36" s="276" t="str">
        <f>'１次効果'!C81</f>
        <v>情報通信</v>
      </c>
      <c r="D36" s="372">
        <f>'１次効果'!D37*'１次効果'!I256</f>
        <v>0</v>
      </c>
      <c r="E36" s="373">
        <f>'１次効果'!G256*'１次効果'!I256</f>
        <v>0</v>
      </c>
      <c r="F36" s="374">
        <f t="shared" si="0"/>
        <v>0</v>
      </c>
      <c r="H36" s="376"/>
      <c r="J36" s="376"/>
      <c r="L36" s="376"/>
    </row>
    <row r="37" spans="2:15" ht="12.75" thickBot="1">
      <c r="B37" s="273">
        <f>'１次効果'!B82</f>
        <v>32</v>
      </c>
      <c r="C37" s="276" t="str">
        <f>'１次効果'!C82</f>
        <v>公務</v>
      </c>
      <c r="D37" s="372">
        <f>'１次効果'!D38*'１次効果'!I257</f>
        <v>0</v>
      </c>
      <c r="E37" s="373">
        <f>'１次効果'!G257*'１次効果'!I257</f>
        <v>0</v>
      </c>
      <c r="F37" s="374">
        <f t="shared" si="0"/>
        <v>0</v>
      </c>
      <c r="H37" s="377"/>
      <c r="J37" s="377"/>
      <c r="L37" s="377"/>
    </row>
    <row r="38" spans="2:15" ht="12.95" customHeight="1">
      <c r="B38" s="273">
        <f>'１次効果'!B83</f>
        <v>33</v>
      </c>
      <c r="C38" s="276" t="str">
        <f>'１次効果'!C83</f>
        <v>教育・研究</v>
      </c>
      <c r="D38" s="372">
        <f>'１次効果'!D39*'１次効果'!I258</f>
        <v>0</v>
      </c>
      <c r="E38" s="373">
        <f>'１次効果'!G258*'１次効果'!I258</f>
        <v>0</v>
      </c>
      <c r="F38" s="374">
        <f t="shared" si="0"/>
        <v>0</v>
      </c>
      <c r="G38" s="378"/>
      <c r="H38" s="699" t="s">
        <v>172</v>
      </c>
      <c r="J38" s="699" t="s">
        <v>175</v>
      </c>
      <c r="L38" s="699" t="s">
        <v>174</v>
      </c>
    </row>
    <row r="39" spans="2:15" ht="13.5">
      <c r="B39" s="273">
        <f>'１次効果'!B84</f>
        <v>34</v>
      </c>
      <c r="C39" s="276" t="str">
        <f>'１次効果'!C84</f>
        <v>医療・福祉</v>
      </c>
      <c r="D39" s="372">
        <f>'１次効果'!D40*'１次効果'!I259</f>
        <v>0</v>
      </c>
      <c r="E39" s="373">
        <f>'１次効果'!G259*'１次効果'!I259</f>
        <v>0</v>
      </c>
      <c r="F39" s="374">
        <f t="shared" si="0"/>
        <v>0</v>
      </c>
      <c r="G39" s="378"/>
      <c r="H39" s="700"/>
      <c r="J39" s="700"/>
      <c r="L39" s="700"/>
    </row>
    <row r="40" spans="2:15" ht="13.5">
      <c r="B40" s="273">
        <f>'１次効果'!B85</f>
        <v>35</v>
      </c>
      <c r="C40" s="276" t="str">
        <f>'１次効果'!C85</f>
        <v>他に分類されない会員制団体</v>
      </c>
      <c r="D40" s="372">
        <f>'１次効果'!D41*'１次効果'!I260</f>
        <v>0</v>
      </c>
      <c r="E40" s="373">
        <f>'１次効果'!G260*'１次効果'!I260</f>
        <v>0</v>
      </c>
      <c r="F40" s="374">
        <f t="shared" si="0"/>
        <v>0</v>
      </c>
      <c r="G40" s="378"/>
      <c r="H40" s="700"/>
      <c r="J40" s="700"/>
      <c r="L40" s="700"/>
    </row>
    <row r="41" spans="2:15" ht="13.5">
      <c r="B41" s="273">
        <f>'１次効果'!B86</f>
        <v>36</v>
      </c>
      <c r="C41" s="276" t="str">
        <f>'１次効果'!C86</f>
        <v>対事業所サービス</v>
      </c>
      <c r="D41" s="372">
        <f>'１次効果'!D42*'１次効果'!I261</f>
        <v>0</v>
      </c>
      <c r="E41" s="373">
        <f>'１次効果'!G261*'１次効果'!I261</f>
        <v>0</v>
      </c>
      <c r="F41" s="374">
        <f t="shared" si="0"/>
        <v>0</v>
      </c>
      <c r="G41" s="378"/>
      <c r="H41" s="700"/>
      <c r="J41" s="700"/>
      <c r="L41" s="700"/>
    </row>
    <row r="42" spans="2:15" ht="13.5">
      <c r="B42" s="273">
        <f>'１次効果'!B87</f>
        <v>37</v>
      </c>
      <c r="C42" s="276" t="str">
        <f>'１次効果'!C87</f>
        <v>対個人サービス</v>
      </c>
      <c r="D42" s="372">
        <f>'１次効果'!D43*'１次効果'!I262</f>
        <v>0</v>
      </c>
      <c r="E42" s="373">
        <f>'１次効果'!G262*'１次効果'!I262</f>
        <v>0</v>
      </c>
      <c r="F42" s="374">
        <f t="shared" si="0"/>
        <v>0</v>
      </c>
      <c r="G42" s="378"/>
      <c r="H42" s="700"/>
      <c r="J42" s="700"/>
      <c r="L42" s="700"/>
    </row>
    <row r="43" spans="2:15" ht="13.5">
      <c r="B43" s="273">
        <f>'１次効果'!B88</f>
        <v>38</v>
      </c>
      <c r="C43" s="276" t="str">
        <f>'１次効果'!C88</f>
        <v>事務用品</v>
      </c>
      <c r="D43" s="372">
        <f>'１次効果'!D44*'１次効果'!I263</f>
        <v>0</v>
      </c>
      <c r="E43" s="373">
        <f>'１次効果'!G263*'１次効果'!I263</f>
        <v>0</v>
      </c>
      <c r="F43" s="374">
        <f t="shared" si="0"/>
        <v>0</v>
      </c>
      <c r="G43" s="378"/>
      <c r="H43" s="700"/>
      <c r="J43" s="700"/>
      <c r="L43" s="700"/>
    </row>
    <row r="44" spans="2:15" ht="13.5">
      <c r="B44" s="273">
        <f>'１次効果'!B89</f>
        <v>39</v>
      </c>
      <c r="C44" s="276" t="str">
        <f>'１次効果'!C89</f>
        <v>分類不明</v>
      </c>
      <c r="D44" s="372">
        <f>'１次効果'!D45*'１次効果'!I264</f>
        <v>0</v>
      </c>
      <c r="E44" s="373">
        <f>'１次効果'!G264*'１次効果'!I264</f>
        <v>0</v>
      </c>
      <c r="F44" s="374">
        <f t="shared" si="0"/>
        <v>0</v>
      </c>
      <c r="G44" s="378"/>
      <c r="H44" s="700"/>
      <c r="J44" s="700"/>
      <c r="L44" s="700"/>
    </row>
    <row r="45" spans="2:15" ht="12.75" thickBot="1">
      <c r="B45" s="281"/>
      <c r="C45" s="282"/>
      <c r="D45" s="379">
        <f>SUM(D6:D44)</f>
        <v>0</v>
      </c>
      <c r="E45" s="380">
        <f>SUM(E6:E44)</f>
        <v>0</v>
      </c>
      <c r="F45" s="381">
        <f>SUM(F6:F44)</f>
        <v>0</v>
      </c>
      <c r="G45" s="382"/>
      <c r="H45" s="383">
        <f>F45</f>
        <v>0</v>
      </c>
      <c r="I45" s="384" t="s">
        <v>121</v>
      </c>
      <c r="J45" s="385">
        <f>結果!H11</f>
        <v>0.73743563761537856</v>
      </c>
      <c r="K45" s="386" t="s">
        <v>140</v>
      </c>
      <c r="L45" s="387">
        <f>H45*J45</f>
        <v>0</v>
      </c>
    </row>
    <row r="46" spans="2:15">
      <c r="B46" s="388"/>
      <c r="C46" s="388"/>
      <c r="D46" s="389"/>
      <c r="E46" s="389"/>
      <c r="F46" s="389"/>
    </row>
    <row r="47" spans="2:15" ht="12.75" thickBot="1">
      <c r="B47" s="174"/>
      <c r="C47" s="174"/>
      <c r="D47" s="390"/>
      <c r="E47" s="390"/>
      <c r="F47" s="390"/>
    </row>
    <row r="48" spans="2:15" ht="36.4" customHeight="1" thickBot="1">
      <c r="B48" s="363" t="s">
        <v>162</v>
      </c>
      <c r="C48" s="343" t="s">
        <v>35</v>
      </c>
      <c r="F48" s="367" t="s">
        <v>176</v>
      </c>
      <c r="H48" s="391" t="s">
        <v>177</v>
      </c>
      <c r="J48" s="391" t="s">
        <v>178</v>
      </c>
      <c r="L48" s="344" t="s">
        <v>158</v>
      </c>
      <c r="N48" s="344" t="s">
        <v>179</v>
      </c>
      <c r="O48" s="392"/>
    </row>
    <row r="49" spans="2:14">
      <c r="B49" s="273">
        <f>'１次効果'!B51</f>
        <v>1</v>
      </c>
      <c r="C49" s="274" t="str">
        <f>'１次効果'!C51</f>
        <v>農業</v>
      </c>
      <c r="D49" s="393"/>
      <c r="E49" s="394"/>
      <c r="F49" s="395"/>
      <c r="G49" s="396"/>
      <c r="H49" s="397">
        <f>係数!D8</f>
        <v>1.0233885946206233E-2</v>
      </c>
      <c r="I49" s="382"/>
      <c r="J49" s="398">
        <f>$F$88*H49</f>
        <v>0</v>
      </c>
      <c r="K49" s="382"/>
      <c r="L49" s="397">
        <f>係数!D5</f>
        <v>0.4408674545100193</v>
      </c>
      <c r="M49" s="382"/>
      <c r="N49" s="398">
        <f>J49*L49</f>
        <v>0</v>
      </c>
    </row>
    <row r="50" spans="2:14">
      <c r="B50" s="273">
        <f>'１次効果'!B52</f>
        <v>2</v>
      </c>
      <c r="C50" s="276" t="str">
        <f>'１次効果'!C52</f>
        <v>林業</v>
      </c>
      <c r="D50" s="393"/>
      <c r="E50" s="394"/>
      <c r="F50" s="399"/>
      <c r="G50" s="396"/>
      <c r="H50" s="397">
        <f>係数!E8</f>
        <v>5.209694801770196E-4</v>
      </c>
      <c r="I50" s="382"/>
      <c r="J50" s="398">
        <f t="shared" ref="J50:J87" si="1">$F$88*H50</f>
        <v>0</v>
      </c>
      <c r="K50" s="382"/>
      <c r="L50" s="397">
        <f>係数!E5</f>
        <v>0.58468408865365529</v>
      </c>
      <c r="M50" s="382"/>
      <c r="N50" s="398">
        <f t="shared" ref="N50:N87" si="2">J50*L50</f>
        <v>0</v>
      </c>
    </row>
    <row r="51" spans="2:14">
      <c r="B51" s="273">
        <f>'１次効果'!B53</f>
        <v>3</v>
      </c>
      <c r="C51" s="276" t="str">
        <f>'１次効果'!C53</f>
        <v>漁業</v>
      </c>
      <c r="D51" s="393"/>
      <c r="E51" s="394"/>
      <c r="F51" s="399"/>
      <c r="G51" s="396"/>
      <c r="H51" s="397">
        <f>係数!F8</f>
        <v>2.6766182843777947E-3</v>
      </c>
      <c r="I51" s="382"/>
      <c r="J51" s="398">
        <f t="shared" si="1"/>
        <v>0</v>
      </c>
      <c r="K51" s="382"/>
      <c r="L51" s="397">
        <f>係数!F5</f>
        <v>0.3781473781473782</v>
      </c>
      <c r="M51" s="382"/>
      <c r="N51" s="398">
        <f t="shared" si="2"/>
        <v>0</v>
      </c>
    </row>
    <row r="52" spans="2:14">
      <c r="B52" s="273">
        <f>'１次効果'!B54</f>
        <v>4</v>
      </c>
      <c r="C52" s="276" t="str">
        <f>'１次効果'!C54</f>
        <v>鉱業</v>
      </c>
      <c r="D52" s="393"/>
      <c r="E52" s="394"/>
      <c r="F52" s="399"/>
      <c r="G52" s="396"/>
      <c r="H52" s="397">
        <f>係数!G8</f>
        <v>-2.0636995253491091E-5</v>
      </c>
      <c r="I52" s="382"/>
      <c r="J52" s="398">
        <f t="shared" si="1"/>
        <v>0</v>
      </c>
      <c r="K52" s="382"/>
      <c r="L52" s="397">
        <f>係数!G5</f>
        <v>1.2157762336030165E-2</v>
      </c>
      <c r="M52" s="382"/>
      <c r="N52" s="398">
        <f t="shared" si="2"/>
        <v>0</v>
      </c>
    </row>
    <row r="53" spans="2:14">
      <c r="B53" s="273">
        <f>'１次効果'!B55</f>
        <v>5</v>
      </c>
      <c r="C53" s="276" t="str">
        <f>'１次効果'!C55</f>
        <v>飲食料品</v>
      </c>
      <c r="D53" s="393"/>
      <c r="E53" s="394"/>
      <c r="F53" s="399"/>
      <c r="G53" s="396"/>
      <c r="H53" s="397">
        <f>係数!H8</f>
        <v>8.5813441562908446E-2</v>
      </c>
      <c r="I53" s="382"/>
      <c r="J53" s="398">
        <f t="shared" si="1"/>
        <v>0</v>
      </c>
      <c r="K53" s="382"/>
      <c r="L53" s="397">
        <f>係数!H5</f>
        <v>0.19280552251259864</v>
      </c>
      <c r="M53" s="382"/>
      <c r="N53" s="398">
        <f t="shared" si="2"/>
        <v>0</v>
      </c>
    </row>
    <row r="54" spans="2:14">
      <c r="B54" s="273">
        <f>'１次効果'!B56</f>
        <v>6</v>
      </c>
      <c r="C54" s="276" t="str">
        <f>'１次効果'!C56</f>
        <v>繊維製品</v>
      </c>
      <c r="D54" s="393"/>
      <c r="E54" s="394"/>
      <c r="F54" s="399"/>
      <c r="G54" s="396"/>
      <c r="H54" s="397">
        <f>係数!I8</f>
        <v>1.4662814427552682E-2</v>
      </c>
      <c r="I54" s="382"/>
      <c r="J54" s="398">
        <f t="shared" si="1"/>
        <v>0</v>
      </c>
      <c r="K54" s="382"/>
      <c r="L54" s="397">
        <f>係数!I5</f>
        <v>9.6675318254851095E-2</v>
      </c>
      <c r="M54" s="382"/>
      <c r="N54" s="398">
        <f t="shared" si="2"/>
        <v>0</v>
      </c>
    </row>
    <row r="55" spans="2:14">
      <c r="B55" s="273">
        <f>'１次効果'!B57</f>
        <v>7</v>
      </c>
      <c r="C55" s="276" t="str">
        <f>'１次効果'!C57</f>
        <v>パルプ・紙・木製品</v>
      </c>
      <c r="D55" s="393"/>
      <c r="E55" s="394"/>
      <c r="F55" s="399"/>
      <c r="G55" s="396"/>
      <c r="H55" s="397">
        <f>係数!J8</f>
        <v>1.1492513356721927E-3</v>
      </c>
      <c r="I55" s="382"/>
      <c r="J55" s="398">
        <f t="shared" si="1"/>
        <v>0</v>
      </c>
      <c r="K55" s="382"/>
      <c r="L55" s="397">
        <f>係数!J5</f>
        <v>0.1724877636110943</v>
      </c>
      <c r="M55" s="382"/>
      <c r="N55" s="398">
        <f t="shared" si="2"/>
        <v>0</v>
      </c>
    </row>
    <row r="56" spans="2:14">
      <c r="B56" s="273">
        <f>'１次効果'!B58</f>
        <v>8</v>
      </c>
      <c r="C56" s="276" t="str">
        <f>'１次効果'!C58</f>
        <v>化学製品</v>
      </c>
      <c r="D56" s="393"/>
      <c r="E56" s="394"/>
      <c r="F56" s="399"/>
      <c r="G56" s="396"/>
      <c r="H56" s="397">
        <f>係数!K8</f>
        <v>9.4377565293159976E-3</v>
      </c>
      <c r="I56" s="382"/>
      <c r="J56" s="398">
        <f t="shared" si="1"/>
        <v>0</v>
      </c>
      <c r="K56" s="382"/>
      <c r="L56" s="397">
        <f>係数!K5</f>
        <v>0.32671171047374215</v>
      </c>
      <c r="M56" s="382"/>
      <c r="N56" s="398">
        <f t="shared" si="2"/>
        <v>0</v>
      </c>
    </row>
    <row r="57" spans="2:14">
      <c r="B57" s="273">
        <f>'１次効果'!B59</f>
        <v>9</v>
      </c>
      <c r="C57" s="276" t="str">
        <f>'１次効果'!C59</f>
        <v>石油・石炭製品</v>
      </c>
      <c r="D57" s="393"/>
      <c r="E57" s="394"/>
      <c r="F57" s="399"/>
      <c r="G57" s="396"/>
      <c r="H57" s="397">
        <f>係数!L8</f>
        <v>2.0808053014147808E-2</v>
      </c>
      <c r="I57" s="382"/>
      <c r="J57" s="398">
        <f t="shared" si="1"/>
        <v>0</v>
      </c>
      <c r="K57" s="382"/>
      <c r="L57" s="397">
        <f>係数!L5</f>
        <v>0.70145824104369536</v>
      </c>
      <c r="M57" s="382"/>
      <c r="N57" s="398">
        <f t="shared" si="2"/>
        <v>0</v>
      </c>
    </row>
    <row r="58" spans="2:14">
      <c r="B58" s="273">
        <f>'１次効果'!B60</f>
        <v>10</v>
      </c>
      <c r="C58" s="276" t="str">
        <f>'１次効果'!C60</f>
        <v>プラスチック・ゴム製品</v>
      </c>
      <c r="D58" s="393"/>
      <c r="E58" s="394"/>
      <c r="F58" s="399"/>
      <c r="G58" s="396"/>
      <c r="H58" s="397">
        <f>係数!M8</f>
        <v>2.8857398362798375E-3</v>
      </c>
      <c r="I58" s="382"/>
      <c r="J58" s="398">
        <f t="shared" si="1"/>
        <v>0</v>
      </c>
      <c r="K58" s="382"/>
      <c r="L58" s="397">
        <f>係数!M5</f>
        <v>0.28487487886368834</v>
      </c>
      <c r="M58" s="382"/>
      <c r="N58" s="398">
        <f t="shared" si="2"/>
        <v>0</v>
      </c>
    </row>
    <row r="59" spans="2:14">
      <c r="B59" s="273">
        <f>'１次効果'!B61</f>
        <v>11</v>
      </c>
      <c r="C59" s="276" t="str">
        <f>'１次効果'!C61</f>
        <v>窯業・土石製品</v>
      </c>
      <c r="D59" s="393"/>
      <c r="E59" s="394"/>
      <c r="F59" s="399"/>
      <c r="G59" s="396"/>
      <c r="H59" s="397">
        <f>係数!N8</f>
        <v>5.2761917864758891E-4</v>
      </c>
      <c r="I59" s="382"/>
      <c r="J59" s="398">
        <f t="shared" si="1"/>
        <v>0</v>
      </c>
      <c r="K59" s="382"/>
      <c r="L59" s="397">
        <f>係数!N5</f>
        <v>0.32839286303222193</v>
      </c>
      <c r="M59" s="382"/>
      <c r="N59" s="398">
        <f t="shared" si="2"/>
        <v>0</v>
      </c>
    </row>
    <row r="60" spans="2:14">
      <c r="B60" s="273">
        <f>'１次効果'!B62</f>
        <v>12</v>
      </c>
      <c r="C60" s="276" t="str">
        <f>'１次効果'!C62</f>
        <v>鉄鋼</v>
      </c>
      <c r="D60" s="393"/>
      <c r="E60" s="394"/>
      <c r="F60" s="399"/>
      <c r="G60" s="396"/>
      <c r="H60" s="397">
        <f>係数!O8</f>
        <v>-1.7289216023480314E-4</v>
      </c>
      <c r="I60" s="382"/>
      <c r="J60" s="398">
        <f t="shared" si="1"/>
        <v>0</v>
      </c>
      <c r="K60" s="382"/>
      <c r="L60" s="397">
        <f>係数!O5</f>
        <v>0.12303174403224792</v>
      </c>
      <c r="M60" s="382"/>
      <c r="N60" s="398">
        <f t="shared" si="2"/>
        <v>0</v>
      </c>
    </row>
    <row r="61" spans="2:14">
      <c r="B61" s="273">
        <f>'１次効果'!B63</f>
        <v>13</v>
      </c>
      <c r="C61" s="276" t="str">
        <f>'１次効果'!C63</f>
        <v>非鉄金属</v>
      </c>
      <c r="D61" s="393"/>
      <c r="E61" s="394"/>
      <c r="F61" s="399"/>
      <c r="G61" s="396"/>
      <c r="H61" s="397">
        <f>係数!P8</f>
        <v>1.0098369677374974E-3</v>
      </c>
      <c r="I61" s="382"/>
      <c r="J61" s="398">
        <f t="shared" si="1"/>
        <v>0</v>
      </c>
      <c r="K61" s="382"/>
      <c r="L61" s="397">
        <f>係数!P5</f>
        <v>0.20047655770621986</v>
      </c>
      <c r="M61" s="382"/>
      <c r="N61" s="398">
        <f t="shared" si="2"/>
        <v>0</v>
      </c>
    </row>
    <row r="62" spans="2:14">
      <c r="B62" s="273">
        <f>'１次効果'!B64</f>
        <v>14</v>
      </c>
      <c r="C62" s="276" t="str">
        <f>'１次効果'!C64</f>
        <v>金属製品</v>
      </c>
      <c r="D62" s="393"/>
      <c r="E62" s="394"/>
      <c r="F62" s="399"/>
      <c r="G62" s="396"/>
      <c r="H62" s="397">
        <f>係数!Q8</f>
        <v>1.0676205544472724E-3</v>
      </c>
      <c r="I62" s="382"/>
      <c r="J62" s="398">
        <f t="shared" si="1"/>
        <v>0</v>
      </c>
      <c r="K62" s="382"/>
      <c r="L62" s="397">
        <f>係数!Q5</f>
        <v>0.2215166434722271</v>
      </c>
      <c r="M62" s="382"/>
      <c r="N62" s="398">
        <f t="shared" si="2"/>
        <v>0</v>
      </c>
    </row>
    <row r="63" spans="2:14">
      <c r="B63" s="273">
        <f>'１次効果'!B65</f>
        <v>15</v>
      </c>
      <c r="C63" s="276" t="str">
        <f>'１次効果'!C65</f>
        <v>はん用機械</v>
      </c>
      <c r="D63" s="393"/>
      <c r="E63" s="394"/>
      <c r="F63" s="399"/>
      <c r="G63" s="396"/>
      <c r="H63" s="397">
        <f>係数!R8</f>
        <v>6.2598885602256309E-5</v>
      </c>
      <c r="I63" s="382"/>
      <c r="J63" s="398">
        <f t="shared" si="1"/>
        <v>0</v>
      </c>
      <c r="K63" s="382"/>
      <c r="L63" s="397">
        <f>係数!R5</f>
        <v>0.37340206799964237</v>
      </c>
      <c r="M63" s="382"/>
      <c r="N63" s="398">
        <f t="shared" si="2"/>
        <v>0</v>
      </c>
    </row>
    <row r="64" spans="2:14">
      <c r="B64" s="273">
        <f>'１次効果'!B66</f>
        <v>16</v>
      </c>
      <c r="C64" s="276" t="str">
        <f>'１次効果'!C66</f>
        <v>生産用機械</v>
      </c>
      <c r="D64" s="393"/>
      <c r="E64" s="394"/>
      <c r="F64" s="399"/>
      <c r="G64" s="396"/>
      <c r="H64" s="397">
        <f>係数!S8</f>
        <v>2.8433193460365505E-5</v>
      </c>
      <c r="I64" s="382"/>
      <c r="J64" s="398">
        <f t="shared" si="1"/>
        <v>0</v>
      </c>
      <c r="K64" s="382"/>
      <c r="L64" s="397">
        <f>係数!S5</f>
        <v>0.10301748386332676</v>
      </c>
      <c r="M64" s="382"/>
      <c r="N64" s="398">
        <f t="shared" si="2"/>
        <v>0</v>
      </c>
    </row>
    <row r="65" spans="2:14">
      <c r="B65" s="273">
        <f>'１次効果'!B67</f>
        <v>17</v>
      </c>
      <c r="C65" s="276" t="str">
        <f>'１次効果'!C67</f>
        <v>業務用機械</v>
      </c>
      <c r="D65" s="393"/>
      <c r="E65" s="394"/>
      <c r="F65" s="399"/>
      <c r="G65" s="396"/>
      <c r="H65" s="397">
        <f>係数!T8</f>
        <v>3.6550411593405332E-4</v>
      </c>
      <c r="I65" s="382"/>
      <c r="J65" s="398">
        <f t="shared" si="1"/>
        <v>0</v>
      </c>
      <c r="K65" s="382"/>
      <c r="L65" s="397">
        <f>係数!T5</f>
        <v>0.26784618861589127</v>
      </c>
      <c r="M65" s="382"/>
      <c r="N65" s="398">
        <f t="shared" si="2"/>
        <v>0</v>
      </c>
    </row>
    <row r="66" spans="2:14">
      <c r="B66" s="273">
        <f>'１次効果'!B68</f>
        <v>18</v>
      </c>
      <c r="C66" s="276" t="str">
        <f>'１次効果'!C68</f>
        <v>電子部品</v>
      </c>
      <c r="D66" s="393"/>
      <c r="E66" s="394"/>
      <c r="F66" s="399"/>
      <c r="G66" s="396"/>
      <c r="H66" s="397">
        <f>係数!U8</f>
        <v>8.0254981541354241E-4</v>
      </c>
      <c r="I66" s="382"/>
      <c r="J66" s="398">
        <f t="shared" si="1"/>
        <v>0</v>
      </c>
      <c r="K66" s="382"/>
      <c r="L66" s="397">
        <f>係数!U5</f>
        <v>0.22161680713181509</v>
      </c>
      <c r="M66" s="382"/>
      <c r="N66" s="398">
        <f t="shared" si="2"/>
        <v>0</v>
      </c>
    </row>
    <row r="67" spans="2:14">
      <c r="B67" s="273">
        <f>'１次効果'!B69</f>
        <v>19</v>
      </c>
      <c r="C67" s="276" t="str">
        <f>'１次効果'!C69</f>
        <v>電気機械</v>
      </c>
      <c r="D67" s="393"/>
      <c r="E67" s="394"/>
      <c r="F67" s="399"/>
      <c r="G67" s="396"/>
      <c r="H67" s="397">
        <f>係数!V8</f>
        <v>1.3489027997523561E-2</v>
      </c>
      <c r="I67" s="382"/>
      <c r="J67" s="398">
        <f t="shared" si="1"/>
        <v>0</v>
      </c>
      <c r="K67" s="382"/>
      <c r="L67" s="397">
        <f>係数!V5</f>
        <v>0.13896752725672501</v>
      </c>
      <c r="M67" s="382"/>
      <c r="N67" s="398">
        <f t="shared" si="2"/>
        <v>0</v>
      </c>
    </row>
    <row r="68" spans="2:14">
      <c r="B68" s="273">
        <f>'１次効果'!B70</f>
        <v>20</v>
      </c>
      <c r="C68" s="276" t="str">
        <f>'１次効果'!C70</f>
        <v>情報通信機器</v>
      </c>
      <c r="D68" s="393"/>
      <c r="E68" s="394"/>
      <c r="F68" s="399"/>
      <c r="G68" s="396"/>
      <c r="H68" s="397">
        <f>係数!W8</f>
        <v>7.9209373781844034E-3</v>
      </c>
      <c r="I68" s="382"/>
      <c r="J68" s="398">
        <f t="shared" si="1"/>
        <v>0</v>
      </c>
      <c r="K68" s="382"/>
      <c r="L68" s="397">
        <f>係数!W5</f>
        <v>2.1949477238781712E-2</v>
      </c>
      <c r="M68" s="382"/>
      <c r="N68" s="398">
        <f t="shared" si="2"/>
        <v>0</v>
      </c>
    </row>
    <row r="69" spans="2:14">
      <c r="B69" s="273">
        <f>'１次効果'!B71</f>
        <v>21</v>
      </c>
      <c r="C69" s="276" t="str">
        <f>'１次効果'!C71</f>
        <v>輸送機械</v>
      </c>
      <c r="D69" s="393"/>
      <c r="E69" s="394"/>
      <c r="F69" s="399"/>
      <c r="G69" s="396"/>
      <c r="H69" s="397">
        <f>係数!X8</f>
        <v>1.959413909334801E-2</v>
      </c>
      <c r="I69" s="382"/>
      <c r="J69" s="398">
        <f t="shared" si="1"/>
        <v>0</v>
      </c>
      <c r="K69" s="382"/>
      <c r="L69" s="397">
        <f>係数!X5</f>
        <v>0.44139755050626839</v>
      </c>
      <c r="M69" s="382"/>
      <c r="N69" s="398">
        <f t="shared" si="2"/>
        <v>0</v>
      </c>
    </row>
    <row r="70" spans="2:14">
      <c r="B70" s="273">
        <f>'１次効果'!B72</f>
        <v>22</v>
      </c>
      <c r="C70" s="276" t="str">
        <f>'１次効果'!C72</f>
        <v>その他の製造工業製品</v>
      </c>
      <c r="D70" s="393"/>
      <c r="E70" s="394"/>
      <c r="F70" s="399"/>
      <c r="G70" s="396"/>
      <c r="H70" s="397">
        <f>係数!Y8</f>
        <v>1.0546651074270254E-2</v>
      </c>
      <c r="I70" s="382"/>
      <c r="J70" s="398">
        <f t="shared" si="1"/>
        <v>0</v>
      </c>
      <c r="K70" s="382"/>
      <c r="L70" s="397">
        <f>係数!Y5</f>
        <v>0.40651053625184963</v>
      </c>
      <c r="M70" s="382"/>
      <c r="N70" s="398">
        <f t="shared" si="2"/>
        <v>0</v>
      </c>
    </row>
    <row r="71" spans="2:14">
      <c r="B71" s="273">
        <f>'１次効果'!B73</f>
        <v>23</v>
      </c>
      <c r="C71" s="276" t="str">
        <f>'１次効果'!C73</f>
        <v>建設</v>
      </c>
      <c r="D71" s="393"/>
      <c r="E71" s="394"/>
      <c r="F71" s="399"/>
      <c r="G71" s="396"/>
      <c r="H71" s="397">
        <f>係数!Z8</f>
        <v>0</v>
      </c>
      <c r="I71" s="382"/>
      <c r="J71" s="398">
        <f t="shared" si="1"/>
        <v>0</v>
      </c>
      <c r="K71" s="382"/>
      <c r="L71" s="397">
        <f>係数!Z5</f>
        <v>1</v>
      </c>
      <c r="M71" s="382"/>
      <c r="N71" s="398">
        <f t="shared" si="2"/>
        <v>0</v>
      </c>
    </row>
    <row r="72" spans="2:14">
      <c r="B72" s="273">
        <f>'１次効果'!B74</f>
        <v>24</v>
      </c>
      <c r="C72" s="276" t="str">
        <f>'１次効果'!C74</f>
        <v>電力・ガス・熱供給</v>
      </c>
      <c r="D72" s="393"/>
      <c r="E72" s="394"/>
      <c r="F72" s="399"/>
      <c r="G72" s="396"/>
      <c r="H72" s="397">
        <f>係数!AA8</f>
        <v>4.3228084657540529E-2</v>
      </c>
      <c r="I72" s="382"/>
      <c r="J72" s="398">
        <f t="shared" si="1"/>
        <v>0</v>
      </c>
      <c r="K72" s="382"/>
      <c r="L72" s="397">
        <f>係数!AA5</f>
        <v>0.7527915500444613</v>
      </c>
      <c r="M72" s="382"/>
      <c r="N72" s="398">
        <f t="shared" si="2"/>
        <v>0</v>
      </c>
    </row>
    <row r="73" spans="2:14">
      <c r="B73" s="273">
        <f>'１次効果'!B75</f>
        <v>25</v>
      </c>
      <c r="C73" s="276" t="str">
        <f>'１次効果'!C75</f>
        <v>水道</v>
      </c>
      <c r="D73" s="393"/>
      <c r="E73" s="394"/>
      <c r="F73" s="399"/>
      <c r="G73" s="396"/>
      <c r="H73" s="397">
        <f>係数!AB8</f>
        <v>1.0706243837563916E-2</v>
      </c>
      <c r="I73" s="382"/>
      <c r="J73" s="398">
        <f t="shared" si="1"/>
        <v>0</v>
      </c>
      <c r="K73" s="382"/>
      <c r="L73" s="397">
        <f>係数!AB5</f>
        <v>0.96601908105985357</v>
      </c>
      <c r="M73" s="382"/>
      <c r="N73" s="398">
        <f t="shared" si="2"/>
        <v>0</v>
      </c>
    </row>
    <row r="74" spans="2:14">
      <c r="B74" s="273">
        <f>'１次効果'!B76</f>
        <v>26</v>
      </c>
      <c r="C74" s="276" t="str">
        <f>'１次効果'!C76</f>
        <v>廃棄物処理</v>
      </c>
      <c r="D74" s="393"/>
      <c r="E74" s="394"/>
      <c r="F74" s="399"/>
      <c r="G74" s="396"/>
      <c r="H74" s="397">
        <f>係数!AC8</f>
        <v>1.8502212744491069E-3</v>
      </c>
      <c r="I74" s="382"/>
      <c r="J74" s="398">
        <f t="shared" si="1"/>
        <v>0</v>
      </c>
      <c r="K74" s="382"/>
      <c r="L74" s="397">
        <f>係数!AC5</f>
        <v>0.99995268288066619</v>
      </c>
      <c r="M74" s="382"/>
      <c r="N74" s="398">
        <f t="shared" si="2"/>
        <v>0</v>
      </c>
    </row>
    <row r="75" spans="2:14">
      <c r="B75" s="273">
        <f>'１次効果'!B77</f>
        <v>27</v>
      </c>
      <c r="C75" s="276" t="str">
        <f>'１次効果'!C77</f>
        <v>商業</v>
      </c>
      <c r="D75" s="393"/>
      <c r="E75" s="394"/>
      <c r="F75" s="399"/>
      <c r="G75" s="396"/>
      <c r="H75" s="397">
        <f>係数!AD8</f>
        <v>0.15299672101075418</v>
      </c>
      <c r="I75" s="382"/>
      <c r="J75" s="398">
        <f t="shared" si="1"/>
        <v>0</v>
      </c>
      <c r="K75" s="382"/>
      <c r="L75" s="397">
        <f>係数!AD5</f>
        <v>0.23632306563262395</v>
      </c>
      <c r="M75" s="382"/>
      <c r="N75" s="398">
        <f t="shared" si="2"/>
        <v>0</v>
      </c>
    </row>
    <row r="76" spans="2:14">
      <c r="B76" s="273">
        <f>'１次効果'!B78</f>
        <v>28</v>
      </c>
      <c r="C76" s="276" t="str">
        <f>'１次効果'!C78</f>
        <v>金融・保険</v>
      </c>
      <c r="D76" s="393"/>
      <c r="E76" s="394"/>
      <c r="F76" s="399"/>
      <c r="G76" s="396"/>
      <c r="H76" s="397">
        <f>係数!AE8</f>
        <v>6.3602302171470504E-2</v>
      </c>
      <c r="I76" s="382"/>
      <c r="J76" s="398">
        <f t="shared" si="1"/>
        <v>0</v>
      </c>
      <c r="K76" s="382"/>
      <c r="L76" s="397">
        <f>係数!AE5</f>
        <v>0.88178145801223928</v>
      </c>
      <c r="M76" s="382"/>
      <c r="N76" s="398">
        <f t="shared" si="2"/>
        <v>0</v>
      </c>
    </row>
    <row r="77" spans="2:14">
      <c r="B77" s="273">
        <f>'１次効果'!B79</f>
        <v>29</v>
      </c>
      <c r="C77" s="276" t="str">
        <f>'１次効果'!C79</f>
        <v>不動産</v>
      </c>
      <c r="D77" s="393"/>
      <c r="E77" s="394"/>
      <c r="F77" s="399"/>
      <c r="G77" s="396"/>
      <c r="H77" s="397">
        <f>係数!AF8</f>
        <v>0.18485106968425397</v>
      </c>
      <c r="I77" s="382"/>
      <c r="J77" s="398">
        <f t="shared" si="1"/>
        <v>0</v>
      </c>
      <c r="K77" s="382"/>
      <c r="L77" s="397">
        <f>係数!AF5</f>
        <v>0.94771405769011519</v>
      </c>
      <c r="M77" s="382"/>
      <c r="N77" s="398">
        <f t="shared" si="2"/>
        <v>0</v>
      </c>
    </row>
    <row r="78" spans="2:14">
      <c r="B78" s="273">
        <f>'１次効果'!B80</f>
        <v>30</v>
      </c>
      <c r="C78" s="276" t="str">
        <f>'１次効果'!C80</f>
        <v>運輸・郵便</v>
      </c>
      <c r="D78" s="393"/>
      <c r="E78" s="394"/>
      <c r="F78" s="399"/>
      <c r="G78" s="396"/>
      <c r="H78" s="397">
        <f>係数!AG8</f>
        <v>4.3134300979110772E-2</v>
      </c>
      <c r="I78" s="382"/>
      <c r="J78" s="398">
        <f t="shared" si="1"/>
        <v>0</v>
      </c>
      <c r="K78" s="382"/>
      <c r="L78" s="397">
        <f>係数!AG5</f>
        <v>0.5857993258490265</v>
      </c>
      <c r="M78" s="382"/>
      <c r="N78" s="398">
        <f t="shared" si="2"/>
        <v>0</v>
      </c>
    </row>
    <row r="79" spans="2:14">
      <c r="B79" s="273">
        <f>'１次効果'!B81</f>
        <v>31</v>
      </c>
      <c r="C79" s="276" t="str">
        <f>'１次効果'!C81</f>
        <v>情報通信</v>
      </c>
      <c r="D79" s="393"/>
      <c r="E79" s="394"/>
      <c r="F79" s="399"/>
      <c r="G79" s="396"/>
      <c r="H79" s="397">
        <f>係数!AH8</f>
        <v>5.2695650180000456E-2</v>
      </c>
      <c r="I79" s="382"/>
      <c r="J79" s="398">
        <f t="shared" si="1"/>
        <v>0</v>
      </c>
      <c r="K79" s="382"/>
      <c r="L79" s="397">
        <f>係数!AH5</f>
        <v>0.36062067702856626</v>
      </c>
      <c r="M79" s="382"/>
      <c r="N79" s="398">
        <f t="shared" si="2"/>
        <v>0</v>
      </c>
    </row>
    <row r="80" spans="2:14">
      <c r="B80" s="273">
        <f>'１次効果'!B82</f>
        <v>32</v>
      </c>
      <c r="C80" s="276" t="str">
        <f>'１次効果'!C82</f>
        <v>公務</v>
      </c>
      <c r="D80" s="393"/>
      <c r="E80" s="394"/>
      <c r="F80" s="399"/>
      <c r="G80" s="396"/>
      <c r="H80" s="397">
        <f>係数!AI8</f>
        <v>3.7206209442571829E-3</v>
      </c>
      <c r="I80" s="382"/>
      <c r="J80" s="398">
        <f t="shared" si="1"/>
        <v>0</v>
      </c>
      <c r="K80" s="382"/>
      <c r="L80" s="397">
        <f>係数!AI5</f>
        <v>1</v>
      </c>
      <c r="M80" s="382"/>
      <c r="N80" s="398">
        <f t="shared" si="2"/>
        <v>0</v>
      </c>
    </row>
    <row r="81" spans="2:42">
      <c r="B81" s="273">
        <f>'１次効果'!B83</f>
        <v>33</v>
      </c>
      <c r="C81" s="276" t="str">
        <f>'１次効果'!C83</f>
        <v>教育・研究</v>
      </c>
      <c r="D81" s="393"/>
      <c r="E81" s="394"/>
      <c r="F81" s="399"/>
      <c r="G81" s="396"/>
      <c r="H81" s="397">
        <f>係数!AJ8</f>
        <v>1.9226341977941343E-2</v>
      </c>
      <c r="I81" s="382"/>
      <c r="J81" s="398">
        <f t="shared" si="1"/>
        <v>0</v>
      </c>
      <c r="K81" s="382"/>
      <c r="L81" s="397">
        <f>係数!AJ5</f>
        <v>0.49619182592306044</v>
      </c>
      <c r="M81" s="382"/>
      <c r="N81" s="398">
        <f t="shared" si="2"/>
        <v>0</v>
      </c>
    </row>
    <row r="82" spans="2:42">
      <c r="B82" s="273">
        <f>'１次効果'!B84</f>
        <v>34</v>
      </c>
      <c r="C82" s="276" t="str">
        <f>'１次効果'!C84</f>
        <v>医療・福祉</v>
      </c>
      <c r="D82" s="393"/>
      <c r="E82" s="394"/>
      <c r="F82" s="399"/>
      <c r="G82" s="396"/>
      <c r="H82" s="397">
        <f>係数!AK8</f>
        <v>6.064570865148701E-2</v>
      </c>
      <c r="I82" s="382"/>
      <c r="J82" s="398">
        <f t="shared" si="1"/>
        <v>0</v>
      </c>
      <c r="K82" s="382"/>
      <c r="L82" s="397">
        <f>係数!AK5</f>
        <v>0.98727989714987785</v>
      </c>
      <c r="M82" s="382"/>
      <c r="N82" s="398">
        <f t="shared" si="2"/>
        <v>0</v>
      </c>
    </row>
    <row r="83" spans="2:42">
      <c r="B83" s="273">
        <f>'１次効果'!B85</f>
        <v>35</v>
      </c>
      <c r="C83" s="276" t="str">
        <f>'１次効果'!C85</f>
        <v>他に分類されない会員制団体</v>
      </c>
      <c r="D83" s="393"/>
      <c r="E83" s="394"/>
      <c r="F83" s="399"/>
      <c r="G83" s="396"/>
      <c r="H83" s="397">
        <f>係数!AL8</f>
        <v>1.4806356194538075E-2</v>
      </c>
      <c r="I83" s="382"/>
      <c r="J83" s="398">
        <f t="shared" si="1"/>
        <v>0</v>
      </c>
      <c r="K83" s="382"/>
      <c r="L83" s="397">
        <f>係数!AL5</f>
        <v>0.93747366139693933</v>
      </c>
      <c r="M83" s="382"/>
      <c r="N83" s="398">
        <f t="shared" si="2"/>
        <v>0</v>
      </c>
    </row>
    <row r="84" spans="2:42">
      <c r="B84" s="273">
        <f>'１次効果'!B86</f>
        <v>36</v>
      </c>
      <c r="C84" s="276" t="str">
        <f>'１次効果'!C86</f>
        <v>対事業所サービス</v>
      </c>
      <c r="D84" s="393"/>
      <c r="E84" s="394"/>
      <c r="F84" s="399"/>
      <c r="G84" s="396"/>
      <c r="H84" s="397">
        <f>係数!AM8</f>
        <v>1.0450345096420628E-2</v>
      </c>
      <c r="I84" s="382"/>
      <c r="J84" s="398">
        <f t="shared" si="1"/>
        <v>0</v>
      </c>
      <c r="K84" s="382"/>
      <c r="L84" s="397">
        <f>係数!AM5</f>
        <v>0.59521685928480339</v>
      </c>
      <c r="M84" s="382"/>
      <c r="N84" s="398">
        <f t="shared" si="2"/>
        <v>0</v>
      </c>
    </row>
    <row r="85" spans="2:42">
      <c r="B85" s="273">
        <f>'１次効果'!B87</f>
        <v>37</v>
      </c>
      <c r="C85" s="276" t="str">
        <f>'１次効果'!C87</f>
        <v>対個人サービス</v>
      </c>
      <c r="D85" s="393"/>
      <c r="E85" s="394"/>
      <c r="F85" s="399"/>
      <c r="G85" s="396"/>
      <c r="H85" s="397">
        <f>係数!AN8</f>
        <v>0.13463254683451423</v>
      </c>
      <c r="I85" s="382"/>
      <c r="J85" s="398">
        <f t="shared" si="1"/>
        <v>0</v>
      </c>
      <c r="K85" s="382"/>
      <c r="L85" s="397">
        <f>係数!AN5</f>
        <v>0.87624251456407221</v>
      </c>
      <c r="M85" s="382"/>
      <c r="N85" s="398">
        <f t="shared" si="2"/>
        <v>0</v>
      </c>
    </row>
    <row r="86" spans="2:42">
      <c r="B86" s="273">
        <f>'１次効果'!B88</f>
        <v>38</v>
      </c>
      <c r="C86" s="276" t="str">
        <f>'１次効果'!C88</f>
        <v>事務用品</v>
      </c>
      <c r="D86" s="393"/>
      <c r="E86" s="394"/>
      <c r="F86" s="399"/>
      <c r="G86" s="396"/>
      <c r="H86" s="397">
        <f>係数!AO8</f>
        <v>0</v>
      </c>
      <c r="I86" s="382"/>
      <c r="J86" s="398">
        <f t="shared" si="1"/>
        <v>0</v>
      </c>
      <c r="K86" s="382"/>
      <c r="L86" s="397">
        <f>係数!AO5</f>
        <v>1</v>
      </c>
      <c r="M86" s="382"/>
      <c r="N86" s="398">
        <f t="shared" si="2"/>
        <v>0</v>
      </c>
    </row>
    <row r="87" spans="2:42" ht="12.75" thickBot="1">
      <c r="B87" s="273">
        <f>'１次効果'!B89</f>
        <v>39</v>
      </c>
      <c r="C87" s="276" t="str">
        <f>'１次効果'!C89</f>
        <v>分類不明</v>
      </c>
      <c r="D87" s="393"/>
      <c r="E87" s="394"/>
      <c r="F87" s="400"/>
      <c r="G87" s="396"/>
      <c r="H87" s="401">
        <f>係数!AP8</f>
        <v>4.3566989979592304E-5</v>
      </c>
      <c r="I87" s="382"/>
      <c r="J87" s="398">
        <f t="shared" si="1"/>
        <v>0</v>
      </c>
      <c r="K87" s="382"/>
      <c r="L87" s="401">
        <f>係数!AP5</f>
        <v>0.940260403369926</v>
      </c>
      <c r="M87" s="382"/>
      <c r="N87" s="398">
        <f t="shared" si="2"/>
        <v>0</v>
      </c>
    </row>
    <row r="88" spans="2:42" ht="12.75" thickBot="1">
      <c r="B88" s="281"/>
      <c r="C88" s="402" t="s">
        <v>56</v>
      </c>
      <c r="D88" s="393"/>
      <c r="E88" s="396"/>
      <c r="F88" s="403">
        <f>L45</f>
        <v>0</v>
      </c>
      <c r="G88" s="404"/>
      <c r="H88" s="405"/>
      <c r="I88" s="406"/>
      <c r="J88" s="387">
        <f>SUM(J49:J87)</f>
        <v>0</v>
      </c>
      <c r="K88" s="404"/>
      <c r="L88" s="405"/>
      <c r="M88" s="406"/>
      <c r="N88" s="387">
        <f>SUM(N49:N87)</f>
        <v>0</v>
      </c>
    </row>
    <row r="89" spans="2:42">
      <c r="B89" s="174"/>
      <c r="C89" s="174"/>
      <c r="D89" s="390"/>
      <c r="E89" s="390"/>
      <c r="F89" s="390"/>
    </row>
    <row r="90" spans="2:42">
      <c r="B90" s="174"/>
      <c r="C90" s="174"/>
      <c r="D90" s="390"/>
      <c r="E90" s="390"/>
      <c r="F90" s="390"/>
    </row>
    <row r="91" spans="2:42" ht="14.25">
      <c r="B91" s="361" t="s">
        <v>180</v>
      </c>
    </row>
    <row r="93" spans="2:42" ht="12.75" thickBot="1">
      <c r="B93" s="362" t="s">
        <v>161</v>
      </c>
    </row>
    <row r="94" spans="2:42">
      <c r="B94" s="407"/>
      <c r="C94" s="408"/>
      <c r="D94" s="623">
        <f>'１次効果'!D49</f>
        <v>1</v>
      </c>
      <c r="E94" s="624">
        <f>'１次効果'!E49</f>
        <v>2</v>
      </c>
      <c r="F94" s="624">
        <f>'１次効果'!F49</f>
        <v>3</v>
      </c>
      <c r="G94" s="624">
        <f>'１次効果'!G49</f>
        <v>4</v>
      </c>
      <c r="H94" s="624">
        <f>'１次効果'!H49</f>
        <v>5</v>
      </c>
      <c r="I94" s="624">
        <f>'１次効果'!I49</f>
        <v>6</v>
      </c>
      <c r="J94" s="624">
        <f>'１次効果'!J49</f>
        <v>7</v>
      </c>
      <c r="K94" s="624">
        <f>'１次効果'!K49</f>
        <v>8</v>
      </c>
      <c r="L94" s="624">
        <f>'１次効果'!L49</f>
        <v>9</v>
      </c>
      <c r="M94" s="624">
        <f>'１次効果'!M49</f>
        <v>10</v>
      </c>
      <c r="N94" s="624">
        <f>'１次効果'!N49</f>
        <v>11</v>
      </c>
      <c r="O94" s="624">
        <f>'１次効果'!O49</f>
        <v>12</v>
      </c>
      <c r="P94" s="624">
        <f>'１次効果'!P49</f>
        <v>13</v>
      </c>
      <c r="Q94" s="624">
        <f>'１次効果'!Q49</f>
        <v>14</v>
      </c>
      <c r="R94" s="624">
        <f>'１次効果'!R49</f>
        <v>15</v>
      </c>
      <c r="S94" s="624">
        <f>'１次効果'!S49</f>
        <v>16</v>
      </c>
      <c r="T94" s="624">
        <f>'１次効果'!T49</f>
        <v>17</v>
      </c>
      <c r="U94" s="624">
        <f>'１次効果'!U49</f>
        <v>18</v>
      </c>
      <c r="V94" s="624">
        <f>'１次効果'!V49</f>
        <v>19</v>
      </c>
      <c r="W94" s="624">
        <f>'１次効果'!W49</f>
        <v>20</v>
      </c>
      <c r="X94" s="624">
        <f>'１次効果'!X49</f>
        <v>21</v>
      </c>
      <c r="Y94" s="624">
        <f>'１次効果'!Y49</f>
        <v>22</v>
      </c>
      <c r="Z94" s="624">
        <f>'１次効果'!Z49</f>
        <v>23</v>
      </c>
      <c r="AA94" s="624">
        <f>'１次効果'!AA49</f>
        <v>24</v>
      </c>
      <c r="AB94" s="624">
        <f>'１次効果'!AB49</f>
        <v>25</v>
      </c>
      <c r="AC94" s="624">
        <f>'１次効果'!AC49</f>
        <v>26</v>
      </c>
      <c r="AD94" s="624">
        <f>'１次効果'!AD49</f>
        <v>27</v>
      </c>
      <c r="AE94" s="624">
        <f>'１次効果'!AE49</f>
        <v>28</v>
      </c>
      <c r="AF94" s="624">
        <f>'１次効果'!AF49</f>
        <v>29</v>
      </c>
      <c r="AG94" s="624">
        <f>'１次効果'!AG49</f>
        <v>30</v>
      </c>
      <c r="AH94" s="624">
        <f>'１次効果'!AH49</f>
        <v>31</v>
      </c>
      <c r="AI94" s="624">
        <f>'１次効果'!AI49</f>
        <v>32</v>
      </c>
      <c r="AJ94" s="624">
        <f>'１次効果'!AJ49</f>
        <v>33</v>
      </c>
      <c r="AK94" s="624">
        <f>'１次効果'!AK49</f>
        <v>34</v>
      </c>
      <c r="AL94" s="624">
        <f>'１次効果'!AL49</f>
        <v>35</v>
      </c>
      <c r="AM94" s="624">
        <f>'１次効果'!AM49</f>
        <v>36</v>
      </c>
      <c r="AN94" s="624">
        <f>'１次効果'!AN49</f>
        <v>37</v>
      </c>
      <c r="AO94" s="624">
        <f>'１次効果'!AO49</f>
        <v>38</v>
      </c>
      <c r="AP94" s="625">
        <f>'１次効果'!AP49</f>
        <v>39</v>
      </c>
    </row>
    <row r="95" spans="2:42" ht="13.5">
      <c r="B95" s="626"/>
      <c r="C95" s="271"/>
      <c r="D95" s="627" t="str">
        <f>'１次効果'!D50</f>
        <v>農業</v>
      </c>
      <c r="E95" s="628" t="str">
        <f>'１次効果'!E50</f>
        <v>林業</v>
      </c>
      <c r="F95" s="628" t="str">
        <f>'１次効果'!F50</f>
        <v>漁業</v>
      </c>
      <c r="G95" s="628" t="str">
        <f>'１次効果'!G50</f>
        <v>鉱業</v>
      </c>
      <c r="H95" s="628" t="str">
        <f>'１次効果'!H50</f>
        <v>飲食料品</v>
      </c>
      <c r="I95" s="628" t="str">
        <f>'１次効果'!I50</f>
        <v>繊維製品</v>
      </c>
      <c r="J95" s="628" t="str">
        <f>'１次効果'!J50</f>
        <v>パルプ・紙・木製品</v>
      </c>
      <c r="K95" s="628" t="str">
        <f>'１次効果'!K50</f>
        <v>化学製品</v>
      </c>
      <c r="L95" s="628" t="str">
        <f>'１次効果'!L50</f>
        <v>石油・石炭製品</v>
      </c>
      <c r="M95" s="628" t="str">
        <f>'１次効果'!M50</f>
        <v>プラスチック・ゴム製品</v>
      </c>
      <c r="N95" s="628" t="str">
        <f>'１次効果'!N50</f>
        <v>窯業・土石製品</v>
      </c>
      <c r="O95" s="628" t="str">
        <f>'１次効果'!O50</f>
        <v>鉄鋼</v>
      </c>
      <c r="P95" s="628" t="str">
        <f>'１次効果'!P50</f>
        <v>非鉄金属</v>
      </c>
      <c r="Q95" s="628" t="str">
        <f>'１次効果'!Q50</f>
        <v>金属製品</v>
      </c>
      <c r="R95" s="628" t="str">
        <f>'１次効果'!R50</f>
        <v>はん用機械</v>
      </c>
      <c r="S95" s="628" t="str">
        <f>'１次効果'!S50</f>
        <v>生産用機械</v>
      </c>
      <c r="T95" s="628" t="str">
        <f>'１次効果'!T50</f>
        <v>業務用機械</v>
      </c>
      <c r="U95" s="628" t="str">
        <f>'１次効果'!U50</f>
        <v>電子部品</v>
      </c>
      <c r="V95" s="628" t="str">
        <f>'１次効果'!V50</f>
        <v>電気機械</v>
      </c>
      <c r="W95" s="628" t="str">
        <f>'１次効果'!W50</f>
        <v>情報通信機器</v>
      </c>
      <c r="X95" s="628" t="str">
        <f>'１次効果'!X50</f>
        <v>輸送機械</v>
      </c>
      <c r="Y95" s="628" t="str">
        <f>'１次効果'!Y50</f>
        <v>その他の製造工業製品</v>
      </c>
      <c r="Z95" s="628" t="str">
        <f>'１次効果'!Z50</f>
        <v>建設</v>
      </c>
      <c r="AA95" s="628" t="str">
        <f>'１次効果'!AA50</f>
        <v>電力・ガス・熱供給</v>
      </c>
      <c r="AB95" s="628" t="str">
        <f>'１次効果'!AB50</f>
        <v>水道</v>
      </c>
      <c r="AC95" s="628" t="str">
        <f>'１次効果'!AC50</f>
        <v>廃棄物処理</v>
      </c>
      <c r="AD95" s="628" t="str">
        <f>'１次効果'!AD50</f>
        <v>商業</v>
      </c>
      <c r="AE95" s="628" t="str">
        <f>'１次効果'!AE50</f>
        <v>金融・保険</v>
      </c>
      <c r="AF95" s="628" t="str">
        <f>'１次効果'!AF50</f>
        <v>不動産</v>
      </c>
      <c r="AG95" s="628" t="str">
        <f>'１次効果'!AG50</f>
        <v>運輸・郵便</v>
      </c>
      <c r="AH95" s="628" t="str">
        <f>'１次効果'!AH50</f>
        <v>情報通信</v>
      </c>
      <c r="AI95" s="628" t="str">
        <f>'１次効果'!AI50</f>
        <v>公務</v>
      </c>
      <c r="AJ95" s="628" t="str">
        <f>'１次効果'!AJ50</f>
        <v>教育・研究</v>
      </c>
      <c r="AK95" s="628" t="str">
        <f>'１次効果'!AK50</f>
        <v>医療・福祉</v>
      </c>
      <c r="AL95" s="628" t="str">
        <f>'１次効果'!AL50</f>
        <v>他に分類されない会員制団体</v>
      </c>
      <c r="AM95" s="628" t="str">
        <f>'１次効果'!AM50</f>
        <v>対事業所サービス</v>
      </c>
      <c r="AN95" s="628" t="str">
        <f>'１次効果'!AN50</f>
        <v>対個人サービス</v>
      </c>
      <c r="AO95" s="628" t="str">
        <f>'１次効果'!AO50</f>
        <v>事務用品</v>
      </c>
      <c r="AP95" s="629" t="str">
        <f>'１次効果'!AP50</f>
        <v>分類不明</v>
      </c>
    </row>
    <row r="96" spans="2:42">
      <c r="B96" s="273">
        <f>'１次効果'!B51</f>
        <v>1</v>
      </c>
      <c r="C96" s="340" t="str">
        <f>'１次効果'!C51</f>
        <v>農業</v>
      </c>
      <c r="D96" s="409">
        <f>+'１次効果'!D184</f>
        <v>1.0532419236592068</v>
      </c>
      <c r="E96" s="409">
        <f>+'１次効果'!E184</f>
        <v>4.8624014785362391E-4</v>
      </c>
      <c r="F96" s="409">
        <f>+'１次効果'!F184</f>
        <v>1.1531212855037211E-3</v>
      </c>
      <c r="G96" s="409">
        <f>+'１次効果'!G184</f>
        <v>5.4147274094614906E-5</v>
      </c>
      <c r="H96" s="409">
        <f>+'１次効果'!H184</f>
        <v>6.3353579269713481E-2</v>
      </c>
      <c r="I96" s="409">
        <f>+'１次効果'!I184</f>
        <v>8.278861059612069E-3</v>
      </c>
      <c r="J96" s="409">
        <f>+'１次効果'!J184</f>
        <v>2.2829572428190802E-4</v>
      </c>
      <c r="K96" s="409">
        <f>+'１次効果'!K184</f>
        <v>4.2790110059683117E-4</v>
      </c>
      <c r="L96" s="409">
        <f>+'１次効果'!L184</f>
        <v>2.6469048758256013E-6</v>
      </c>
      <c r="M96" s="409">
        <f>+'１次効果'!M184</f>
        <v>1.197669816030103E-2</v>
      </c>
      <c r="N96" s="409">
        <f>+'１次効果'!N184</f>
        <v>1.7448094499242979E-4</v>
      </c>
      <c r="O96" s="409">
        <f>+'１次効果'!O184</f>
        <v>2.3767257841445668E-5</v>
      </c>
      <c r="P96" s="409">
        <f>+'１次効果'!P184</f>
        <v>1.5347996480211424E-4</v>
      </c>
      <c r="Q96" s="409">
        <f>+'１次効果'!Q184</f>
        <v>3.5485588668476557E-5</v>
      </c>
      <c r="R96" s="409">
        <f>+'１次効果'!R184</f>
        <v>6.4503820138213163E-5</v>
      </c>
      <c r="S96" s="409">
        <f>+'１次効果'!S184</f>
        <v>5.1259758156310435E-5</v>
      </c>
      <c r="T96" s="409">
        <f>+'１次効果'!T184</f>
        <v>1.9035771556986635E-4</v>
      </c>
      <c r="U96" s="409">
        <f>+'１次効果'!U184</f>
        <v>9.8966970617126143E-5</v>
      </c>
      <c r="V96" s="409">
        <f>+'１次効果'!V184</f>
        <v>1.871606143851396E-4</v>
      </c>
      <c r="W96" s="409">
        <f>+'１次効果'!W184</f>
        <v>1.3474500205269552E-4</v>
      </c>
      <c r="X96" s="409">
        <f>+'１次効果'!X184</f>
        <v>2.0901412446150088E-4</v>
      </c>
      <c r="Y96" s="409">
        <f>+'１次効果'!Y184</f>
        <v>1.144202510331195E-3</v>
      </c>
      <c r="Z96" s="409">
        <f>+'１次効果'!Z184</f>
        <v>6.4108512739608327E-4</v>
      </c>
      <c r="AA96" s="409">
        <f>+'１次効果'!AA184</f>
        <v>2.2497381807065037E-5</v>
      </c>
      <c r="AB96" s="409">
        <f>+'１次効果'!AB184</f>
        <v>1.6474914167032573E-4</v>
      </c>
      <c r="AC96" s="409">
        <f>+'１次効果'!AC184</f>
        <v>5.7311629850978265E-5</v>
      </c>
      <c r="AD96" s="409">
        <f>+'１次効果'!AD184</f>
        <v>1.1572515031579521E-4</v>
      </c>
      <c r="AE96" s="409">
        <f>+'１次効果'!AE184</f>
        <v>3.139992682814879E-5</v>
      </c>
      <c r="AF96" s="409">
        <f>+'１次効果'!AF184</f>
        <v>1.6247619103233793E-5</v>
      </c>
      <c r="AG96" s="409">
        <f>+'１次効果'!AG184</f>
        <v>2.7234650258834348E-5</v>
      </c>
      <c r="AH96" s="409">
        <f>+'１次効果'!AH184</f>
        <v>7.7799956681927706E-5</v>
      </c>
      <c r="AI96" s="409">
        <f>+'１次効果'!AI184</f>
        <v>4.00546361986223E-5</v>
      </c>
      <c r="AJ96" s="409">
        <f>+'１次効果'!AJ184</f>
        <v>1.2513241670666752E-3</v>
      </c>
      <c r="AK96" s="409">
        <f>+'１次効果'!AK184</f>
        <v>1.2986574352185387E-3</v>
      </c>
      <c r="AL96" s="409">
        <f>+'１次効果'!AL184</f>
        <v>7.869297828677111E-4</v>
      </c>
      <c r="AM96" s="409">
        <f>+'１次効果'!AM184</f>
        <v>6.7267823761114895E-5</v>
      </c>
      <c r="AN96" s="409">
        <f>+'１次効果'!AN184</f>
        <v>9.6225690713966517E-3</v>
      </c>
      <c r="AO96" s="410">
        <f>+'１次効果'!AO184</f>
        <v>2.7293676986011537E-4</v>
      </c>
      <c r="AP96" s="411">
        <f>+'１次効果'!AP184</f>
        <v>7.1342753638795219E-5</v>
      </c>
    </row>
    <row r="97" spans="2:42">
      <c r="B97" s="273">
        <f>'１次効果'!B52</f>
        <v>2</v>
      </c>
      <c r="C97" s="297" t="str">
        <f>'１次効果'!C52</f>
        <v>林業</v>
      </c>
      <c r="D97" s="409">
        <f>+'１次効果'!D185</f>
        <v>1.1736264228261539E-4</v>
      </c>
      <c r="E97" s="409">
        <f>+'１次効果'!E185</f>
        <v>1.0726298151308871</v>
      </c>
      <c r="F97" s="409">
        <f>+'１次効果'!F185</f>
        <v>1.1141963748003589E-4</v>
      </c>
      <c r="G97" s="409">
        <f>+'１次効果'!G185</f>
        <v>2.2397381373896441E-5</v>
      </c>
      <c r="H97" s="409">
        <f>+'１次効果'!H185</f>
        <v>3.5081467225406374E-4</v>
      </c>
      <c r="I97" s="409">
        <f>+'１次効果'!I185</f>
        <v>4.9181892643898409E-5</v>
      </c>
      <c r="J97" s="409">
        <f>+'１次効果'!J185</f>
        <v>2.3030279476426326E-2</v>
      </c>
      <c r="K97" s="409">
        <f>+'１次効果'!K185</f>
        <v>1.6380290157420234E-4</v>
      </c>
      <c r="L97" s="409">
        <f>+'１次効果'!L185</f>
        <v>1.1264439263924837E-6</v>
      </c>
      <c r="M97" s="409">
        <f>+'１次効果'!M185</f>
        <v>4.7098801075408362E-5</v>
      </c>
      <c r="N97" s="409">
        <f>+'１次効果'!N185</f>
        <v>7.3369874891633812E-5</v>
      </c>
      <c r="O97" s="409">
        <f>+'１次効果'!O185</f>
        <v>1.4870447365576787E-5</v>
      </c>
      <c r="P97" s="409">
        <f>+'１次効果'!P185</f>
        <v>5.0959143998809314E-5</v>
      </c>
      <c r="Q97" s="409">
        <f>+'１次効果'!Q185</f>
        <v>2.090005946902517E-5</v>
      </c>
      <c r="R97" s="409">
        <f>+'１次効果'!R185</f>
        <v>2.8011380395721351E-5</v>
      </c>
      <c r="S97" s="409">
        <f>+'１次効果'!S185</f>
        <v>1.2932859579417189E-5</v>
      </c>
      <c r="T97" s="409">
        <f>+'１次効果'!T185</f>
        <v>2.9730469240684694E-5</v>
      </c>
      <c r="U97" s="409">
        <f>+'１次効果'!U185</f>
        <v>2.5297306885130218E-5</v>
      </c>
      <c r="V97" s="409">
        <f>+'１次効果'!V185</f>
        <v>4.184359704310375E-5</v>
      </c>
      <c r="W97" s="409">
        <f>+'１次効果'!W185</f>
        <v>2.6160164764965398E-5</v>
      </c>
      <c r="X97" s="409">
        <f>+'１次効果'!X185</f>
        <v>1.2598473998676344E-5</v>
      </c>
      <c r="Y97" s="409">
        <f>+'１次効果'!Y185</f>
        <v>5.9216200082621824E-4</v>
      </c>
      <c r="Z97" s="409">
        <f>+'１次効果'!Z185</f>
        <v>2.1753315801389825E-4</v>
      </c>
      <c r="AA97" s="409">
        <f>+'１次効果'!AA185</f>
        <v>1.4319248180790717E-5</v>
      </c>
      <c r="AB97" s="409">
        <f>+'１次効果'!AB185</f>
        <v>2.8019308384699122E-5</v>
      </c>
      <c r="AC97" s="409">
        <f>+'１次効果'!AC185</f>
        <v>2.5566820379020002E-5</v>
      </c>
      <c r="AD97" s="409">
        <f>+'１次効果'!AD185</f>
        <v>2.9989373730562435E-5</v>
      </c>
      <c r="AE97" s="409">
        <f>+'１次効果'!AE185</f>
        <v>3.2039795767130775E-5</v>
      </c>
      <c r="AF97" s="409">
        <f>+'１次効果'!AF185</f>
        <v>6.1135207235570376E-6</v>
      </c>
      <c r="AG97" s="409">
        <f>+'１次効果'!AG185</f>
        <v>3.4615968969213317E-5</v>
      </c>
      <c r="AH97" s="409">
        <f>+'１次効果'!AH185</f>
        <v>6.7417302278825202E-5</v>
      </c>
      <c r="AI97" s="409">
        <f>+'１次効果'!AI185</f>
        <v>1.8602187710026304E-5</v>
      </c>
      <c r="AJ97" s="409">
        <f>+'１次効果'!AJ185</f>
        <v>8.3398951260261361E-5</v>
      </c>
      <c r="AK97" s="409">
        <f>+'１次効果'!AK185</f>
        <v>8.2691786706716331E-5</v>
      </c>
      <c r="AL97" s="409">
        <f>+'１次効果'!AL185</f>
        <v>8.1586242605356554E-5</v>
      </c>
      <c r="AM97" s="409">
        <f>+'１次効果'!AM185</f>
        <v>1.8332962786496805E-5</v>
      </c>
      <c r="AN97" s="409">
        <f>+'１次効果'!AN185</f>
        <v>7.4392584563450219E-4</v>
      </c>
      <c r="AO97" s="409">
        <f>+'１次効果'!AO185</f>
        <v>1.7559174778813533E-3</v>
      </c>
      <c r="AP97" s="411">
        <f>+'１次効果'!AP185</f>
        <v>1.5225686596545835E-5</v>
      </c>
    </row>
    <row r="98" spans="2:42">
      <c r="B98" s="273">
        <f>'１次効果'!B53</f>
        <v>3</v>
      </c>
      <c r="C98" s="297" t="str">
        <f>'１次効果'!C53</f>
        <v>漁業</v>
      </c>
      <c r="D98" s="409">
        <f>+'１次効果'!D186</f>
        <v>9.118273479092648E-4</v>
      </c>
      <c r="E98" s="409">
        <f>+'１次効果'!E186</f>
        <v>2.1591656654019808E-4</v>
      </c>
      <c r="F98" s="409">
        <f>+'１次効果'!F186</f>
        <v>1.0129361741542886</v>
      </c>
      <c r="G98" s="409">
        <f>+'１次効果'!G186</f>
        <v>2.3144683078049426E-5</v>
      </c>
      <c r="H98" s="409">
        <f>+'１次効果'!H186</f>
        <v>3.667055332671669E-2</v>
      </c>
      <c r="I98" s="409">
        <f>+'１次効果'!I186</f>
        <v>7.7000595586412059E-5</v>
      </c>
      <c r="J98" s="409">
        <f>+'１次効果'!J186</f>
        <v>6.7306843167865303E-5</v>
      </c>
      <c r="K98" s="409">
        <f>+'１次効果'!K186</f>
        <v>6.7214093822227437E-5</v>
      </c>
      <c r="L98" s="409">
        <f>+'１次効果'!L186</f>
        <v>1.1417464789137432E-6</v>
      </c>
      <c r="M98" s="409">
        <f>+'１次効果'!M186</f>
        <v>2.8464595746548634E-5</v>
      </c>
      <c r="N98" s="409">
        <f>+'１次効果'!N186</f>
        <v>6.2111590446639758E-5</v>
      </c>
      <c r="O98" s="409">
        <f>+'１次効果'!O186</f>
        <v>5.3384460617228356E-5</v>
      </c>
      <c r="P98" s="409">
        <f>+'１次効果'!P186</f>
        <v>1.782162300632001E-4</v>
      </c>
      <c r="Q98" s="409">
        <f>+'１次効果'!Q186</f>
        <v>1.4552843250488501E-5</v>
      </c>
      <c r="R98" s="409">
        <f>+'１次効果'!R186</f>
        <v>1.1821576845422029E-5</v>
      </c>
      <c r="S98" s="409">
        <f>+'１次効果'!S186</f>
        <v>1.604824732264056E-5</v>
      </c>
      <c r="T98" s="409">
        <f>+'１次効果'!T186</f>
        <v>2.4955893508247382E-5</v>
      </c>
      <c r="U98" s="409">
        <f>+'１次効果'!U186</f>
        <v>3.0396845762409751E-5</v>
      </c>
      <c r="V98" s="409">
        <f>+'１次効果'!V186</f>
        <v>1.6645836147665552E-5</v>
      </c>
      <c r="W98" s="409">
        <f>+'１次効果'!W186</f>
        <v>2.6025266681293597E-5</v>
      </c>
      <c r="X98" s="409">
        <f>+'１次効果'!X186</f>
        <v>1.1648737145980118E-5</v>
      </c>
      <c r="Y98" s="409">
        <f>+'１次効果'!Y186</f>
        <v>6.5755007099476395E-3</v>
      </c>
      <c r="Z98" s="409">
        <f>+'１次効果'!Z186</f>
        <v>1.7529873259226532E-5</v>
      </c>
      <c r="AA98" s="409">
        <f>+'１次効果'!AA186</f>
        <v>3.9702703220840121E-5</v>
      </c>
      <c r="AB98" s="409">
        <f>+'１次効果'!AB186</f>
        <v>1.8493446216731832E-5</v>
      </c>
      <c r="AC98" s="409">
        <f>+'１次効果'!AC186</f>
        <v>1.6790728027046438E-5</v>
      </c>
      <c r="AD98" s="409">
        <f>+'１次効果'!AD186</f>
        <v>2.0996580458216544E-5</v>
      </c>
      <c r="AE98" s="409">
        <f>+'１次効果'!AE186</f>
        <v>4.487200379847171E-5</v>
      </c>
      <c r="AF98" s="409">
        <f>+'１次効果'!AF186</f>
        <v>4.2395135545821628E-6</v>
      </c>
      <c r="AG98" s="409">
        <f>+'１次効果'!AG186</f>
        <v>1.2900339781488961E-5</v>
      </c>
      <c r="AH98" s="409">
        <f>+'１次効果'!AH186</f>
        <v>6.6582741441724376E-5</v>
      </c>
      <c r="AI98" s="409">
        <f>+'１次効果'!AI186</f>
        <v>2.7279748455001427E-5</v>
      </c>
      <c r="AJ98" s="409">
        <f>+'１次効果'!AJ186</f>
        <v>1.3122931428873792E-4</v>
      </c>
      <c r="AK98" s="409">
        <f>+'１次効果'!AK186</f>
        <v>3.0921152754768408E-4</v>
      </c>
      <c r="AL98" s="409">
        <f>+'１次効果'!AL186</f>
        <v>1.1327561370865241E-4</v>
      </c>
      <c r="AM98" s="409">
        <f>+'１次効果'!AM186</f>
        <v>2.2032015614798346E-5</v>
      </c>
      <c r="AN98" s="409">
        <f>+'１次効果'!AN186</f>
        <v>2.429928231177777E-3</v>
      </c>
      <c r="AO98" s="409">
        <f>+'１次効果'!AO186</f>
        <v>4.001612080631404E-4</v>
      </c>
      <c r="AP98" s="411">
        <f>+'１次効果'!AP186</f>
        <v>3.1576654927734241E-5</v>
      </c>
    </row>
    <row r="99" spans="2:42">
      <c r="B99" s="273">
        <f>'１次効果'!B54</f>
        <v>4</v>
      </c>
      <c r="C99" s="297" t="str">
        <f>'１次効果'!C54</f>
        <v>鉱業</v>
      </c>
      <c r="D99" s="409">
        <f>+'１次効果'!D187</f>
        <v>1.1844630789739647E-4</v>
      </c>
      <c r="E99" s="409">
        <f>+'１次効果'!E187</f>
        <v>9.7371301051640905E-5</v>
      </c>
      <c r="F99" s="409">
        <f>+'１次効果'!F187</f>
        <v>3.5879209047887518E-4</v>
      </c>
      <c r="G99" s="409">
        <f>+'１次効果'!G187</f>
        <v>1.000807087822305</v>
      </c>
      <c r="H99" s="409">
        <f>+'１次効果'!H187</f>
        <v>1.0946189771824924E-4</v>
      </c>
      <c r="I99" s="409">
        <f>+'１次効果'!I187</f>
        <v>1.7862031826826113E-4</v>
      </c>
      <c r="J99" s="409">
        <f>+'１次効果'!J187</f>
        <v>2.3536520367109702E-4</v>
      </c>
      <c r="K99" s="409">
        <f>+'１次効果'!K187</f>
        <v>7.8380501736428367E-4</v>
      </c>
      <c r="L99" s="409">
        <f>+'１次効果'!L187</f>
        <v>7.6904316350326967E-3</v>
      </c>
      <c r="M99" s="409">
        <f>+'１次効果'!M187</f>
        <v>1.9241165222317217E-4</v>
      </c>
      <c r="N99" s="409">
        <f>+'１次効果'!N187</f>
        <v>1.1566683840652985E-3</v>
      </c>
      <c r="O99" s="409">
        <f>+'１次効果'!O187</f>
        <v>3.21173756536964E-4</v>
      </c>
      <c r="P99" s="409">
        <f>+'１次効果'!P187</f>
        <v>3.7016612906810392E-4</v>
      </c>
      <c r="Q99" s="409">
        <f>+'１次効果'!Q187</f>
        <v>1.3391471612654262E-4</v>
      </c>
      <c r="R99" s="409">
        <f>+'１次効果'!R187</f>
        <v>1.3067849702769164E-4</v>
      </c>
      <c r="S99" s="409">
        <f>+'１次効果'!S187</f>
        <v>7.025432525074403E-5</v>
      </c>
      <c r="T99" s="409">
        <f>+'１次効果'!T187</f>
        <v>7.2551393479924293E-5</v>
      </c>
      <c r="U99" s="409">
        <f>+'１次効果'!U187</f>
        <v>1.467513340390654E-4</v>
      </c>
      <c r="V99" s="409">
        <f>+'１次効果'!V187</f>
        <v>7.5171914557891267E-5</v>
      </c>
      <c r="W99" s="409">
        <f>+'１次効果'!W187</f>
        <v>5.5606538611407505E-5</v>
      </c>
      <c r="X99" s="409">
        <f>+'１次効果'!X187</f>
        <v>7.0895490099356922E-5</v>
      </c>
      <c r="Y99" s="409">
        <f>+'１次効果'!Y187</f>
        <v>2.5317250004518117E-5</v>
      </c>
      <c r="Z99" s="409">
        <f>+'１次効果'!Z187</f>
        <v>2.5933619613878592E-4</v>
      </c>
      <c r="AA99" s="409">
        <f>+'１次効果'!AA187</f>
        <v>3.4787256840940065E-3</v>
      </c>
      <c r="AB99" s="409">
        <f>+'１次効果'!AB187</f>
        <v>2.1600891553206084E-4</v>
      </c>
      <c r="AC99" s="409">
        <f>+'１次効果'!AC187</f>
        <v>3.4556783313507256E-4</v>
      </c>
      <c r="AD99" s="409">
        <f>+'１次効果'!AD187</f>
        <v>1.2498320622230096E-4</v>
      </c>
      <c r="AE99" s="409">
        <f>+'１次効果'!AE187</f>
        <v>3.6511537968094059E-5</v>
      </c>
      <c r="AF99" s="409">
        <f>+'１次効果'!AF187</f>
        <v>1.2508684032685203E-5</v>
      </c>
      <c r="AG99" s="409">
        <f>+'１次効果'!AG187</f>
        <v>2.135423197490437E-4</v>
      </c>
      <c r="AH99" s="409">
        <f>+'１次効果'!AH187</f>
        <v>5.0943884174954264E-5</v>
      </c>
      <c r="AI99" s="409">
        <f>+'１次効果'!AI187</f>
        <v>9.5655895416128184E-5</v>
      </c>
      <c r="AJ99" s="409">
        <f>+'１次効果'!AJ187</f>
        <v>1.0708459316389461E-4</v>
      </c>
      <c r="AK99" s="409">
        <f>+'１次効果'!AK187</f>
        <v>9.6942074287048675E-5</v>
      </c>
      <c r="AL99" s="409">
        <f>+'１次効果'!AL187</f>
        <v>5.1370560961857482E-5</v>
      </c>
      <c r="AM99" s="409">
        <f>+'１次効果'!AM187</f>
        <v>4.1697193446195617E-5</v>
      </c>
      <c r="AN99" s="409">
        <f>+'１次効果'!AN187</f>
        <v>1.5062120654554806E-4</v>
      </c>
      <c r="AO99" s="409">
        <f>+'１次効果'!AO187</f>
        <v>4.1124910047619031E-5</v>
      </c>
      <c r="AP99" s="411">
        <f>+'１次効果'!AP187</f>
        <v>1.5992987614856782E-4</v>
      </c>
    </row>
    <row r="100" spans="2:42">
      <c r="B100" s="273">
        <f>'１次効果'!B55</f>
        <v>5</v>
      </c>
      <c r="C100" s="297" t="str">
        <f>'１次効果'!C55</f>
        <v>飲食料品</v>
      </c>
      <c r="D100" s="409">
        <f>+'１次効果'!D188</f>
        <v>2.5162451439626012E-2</v>
      </c>
      <c r="E100" s="409">
        <f>+'１次効果'!E188</f>
        <v>1.8108430100846216E-3</v>
      </c>
      <c r="F100" s="409">
        <f>+'１次効果'!F188</f>
        <v>1.7616371721458832E-2</v>
      </c>
      <c r="G100" s="409">
        <f>+'１次効果'!G188</f>
        <v>2.6846638157865859E-5</v>
      </c>
      <c r="H100" s="409">
        <f>+'１次効果'!H188</f>
        <v>1.0418360684695427</v>
      </c>
      <c r="I100" s="409">
        <f>+'１次効果'!I188</f>
        <v>8.7698208485085985E-4</v>
      </c>
      <c r="J100" s="409">
        <f>+'１次効果'!J188</f>
        <v>4.72625615525363E-4</v>
      </c>
      <c r="K100" s="409">
        <f>+'１次効果'!K188</f>
        <v>1.2255077649272088E-3</v>
      </c>
      <c r="L100" s="409">
        <f>+'１次効果'!L188</f>
        <v>3.1215962390698763E-6</v>
      </c>
      <c r="M100" s="409">
        <f>+'１次効果'!M188</f>
        <v>3.8971424267892127E-4</v>
      </c>
      <c r="N100" s="409">
        <f>+'１次効果'!N188</f>
        <v>1.2818407729253895E-4</v>
      </c>
      <c r="O100" s="409">
        <f>+'１次効果'!O188</f>
        <v>1.9912753683692952E-5</v>
      </c>
      <c r="P100" s="409">
        <f>+'１次効果'!P188</f>
        <v>4.2256417219925671E-5</v>
      </c>
      <c r="Q100" s="409">
        <f>+'１次効果'!Q188</f>
        <v>1.4008222667009334E-5</v>
      </c>
      <c r="R100" s="409">
        <f>+'１次効果'!R188</f>
        <v>1.6892110828090002E-5</v>
      </c>
      <c r="S100" s="409">
        <f>+'１次効果'!S188</f>
        <v>1.2819617704359629E-5</v>
      </c>
      <c r="T100" s="409">
        <f>+'１次効果'!T188</f>
        <v>2.7190392246756758E-5</v>
      </c>
      <c r="U100" s="409">
        <f>+'１次効果'!U188</f>
        <v>2.7536928565684463E-5</v>
      </c>
      <c r="V100" s="409">
        <f>+'１次効果'!V188</f>
        <v>2.3549020712872821E-5</v>
      </c>
      <c r="W100" s="409">
        <f>+'１次効果'!W188</f>
        <v>1.7980556926780779E-5</v>
      </c>
      <c r="X100" s="409">
        <f>+'１次効果'!X188</f>
        <v>1.9139711260995922E-5</v>
      </c>
      <c r="Y100" s="409">
        <f>+'１次効果'!Y188</f>
        <v>6.0209182391000025E-4</v>
      </c>
      <c r="Z100" s="409">
        <f>+'１次効果'!Z188</f>
        <v>4.3937457372545026E-5</v>
      </c>
      <c r="AA100" s="409">
        <f>+'１次効果'!AA188</f>
        <v>1.1492979857088659E-5</v>
      </c>
      <c r="AB100" s="409">
        <f>+'１次効果'!AB188</f>
        <v>2.9429020635567096E-5</v>
      </c>
      <c r="AC100" s="409">
        <f>+'１次効果'!AC188</f>
        <v>2.1831318070003642E-5</v>
      </c>
      <c r="AD100" s="409">
        <f>+'１次効果'!AD188</f>
        <v>4.2418236521335306E-5</v>
      </c>
      <c r="AE100" s="409">
        <f>+'１次効果'!AE188</f>
        <v>1.79088410979697E-5</v>
      </c>
      <c r="AF100" s="409">
        <f>+'１次効果'!AF188</f>
        <v>1.1403057195650326E-5</v>
      </c>
      <c r="AG100" s="409">
        <f>+'１次効果'!AG188</f>
        <v>2.5026827419979863E-5</v>
      </c>
      <c r="AH100" s="409">
        <f>+'１次効果'!AH188</f>
        <v>1.462645689045781E-4</v>
      </c>
      <c r="AI100" s="409">
        <f>+'１次効果'!AI188</f>
        <v>6.4957712156364636E-5</v>
      </c>
      <c r="AJ100" s="409">
        <f>+'１次効果'!AJ188</f>
        <v>1.5029362927015571E-3</v>
      </c>
      <c r="AK100" s="409">
        <f>+'１次効果'!AK188</f>
        <v>2.0697287750844969E-3</v>
      </c>
      <c r="AL100" s="409">
        <f>+'１次効果'!AL188</f>
        <v>2.9360609510824221E-4</v>
      </c>
      <c r="AM100" s="409">
        <f>+'１次効果'!AM188</f>
        <v>3.1604597883599404E-5</v>
      </c>
      <c r="AN100" s="409">
        <f>+'１次効果'!AN188</f>
        <v>2.6305827935446065E-2</v>
      </c>
      <c r="AO100" s="409">
        <f>+'１次効果'!AO188</f>
        <v>8.5627400178944993E-5</v>
      </c>
      <c r="AP100" s="411">
        <f>+'１次効果'!AP188</f>
        <v>4.6497639235961775E-4</v>
      </c>
    </row>
    <row r="101" spans="2:42">
      <c r="B101" s="273">
        <f>'１次効果'!B56</f>
        <v>6</v>
      </c>
      <c r="C101" s="297" t="str">
        <f>'１次効果'!C56</f>
        <v>繊維製品</v>
      </c>
      <c r="D101" s="409">
        <f>+'１次効果'!D189</f>
        <v>2.8119932725899588E-4</v>
      </c>
      <c r="E101" s="409">
        <f>+'１次効果'!E189</f>
        <v>1.2273910767335099E-4</v>
      </c>
      <c r="F101" s="409">
        <f>+'１次効果'!F189</f>
        <v>1.5335762923586592E-3</v>
      </c>
      <c r="G101" s="409">
        <f>+'１次効果'!G189</f>
        <v>4.823947799928994E-4</v>
      </c>
      <c r="H101" s="409">
        <f>+'１次効果'!H189</f>
        <v>1.95955790501895E-4</v>
      </c>
      <c r="I101" s="409">
        <f>+'１次効果'!I189</f>
        <v>1.0267279117350767</v>
      </c>
      <c r="J101" s="409">
        <f>+'１次効果'!J189</f>
        <v>6.6812712933850195E-4</v>
      </c>
      <c r="K101" s="409">
        <f>+'１次効果'!K189</f>
        <v>1.0956850322435938E-4</v>
      </c>
      <c r="L101" s="409">
        <f>+'１次効果'!L189</f>
        <v>9.8400500138320403E-6</v>
      </c>
      <c r="M101" s="409">
        <f>+'１次効果'!M189</f>
        <v>9.6020441907857846E-4</v>
      </c>
      <c r="N101" s="409">
        <f>+'１次効果'!N189</f>
        <v>4.6631864298560819E-4</v>
      </c>
      <c r="O101" s="409">
        <f>+'１次効果'!O189</f>
        <v>1.2615720308798217E-4</v>
      </c>
      <c r="P101" s="409">
        <f>+'１次効果'!P189</f>
        <v>2.826759783874034E-4</v>
      </c>
      <c r="Q101" s="409">
        <f>+'１次効果'!Q189</f>
        <v>1.7506715218656453E-4</v>
      </c>
      <c r="R101" s="409">
        <f>+'１次効果'!R189</f>
        <v>1.8215326165833533E-4</v>
      </c>
      <c r="S101" s="409">
        <f>+'１次効果'!S189</f>
        <v>1.7635166159497522E-4</v>
      </c>
      <c r="T101" s="409">
        <f>+'１次効果'!T189</f>
        <v>1.7097494175865319E-4</v>
      </c>
      <c r="U101" s="409">
        <f>+'１次効果'!U189</f>
        <v>4.1303079273823291E-4</v>
      </c>
      <c r="V101" s="409">
        <f>+'１次効果'!V189</f>
        <v>2.3518826904668209E-4</v>
      </c>
      <c r="W101" s="409">
        <f>+'１次効果'!W189</f>
        <v>3.095432808258004E-4</v>
      </c>
      <c r="X101" s="409">
        <f>+'１次効果'!X189</f>
        <v>2.6496085322729601E-4</v>
      </c>
      <c r="Y101" s="409">
        <f>+'１次効果'!Y189</f>
        <v>3.6884834850088919E-4</v>
      </c>
      <c r="Z101" s="409">
        <f>+'１次効果'!Z189</f>
        <v>3.3268674392255572E-4</v>
      </c>
      <c r="AA101" s="409">
        <f>+'１次効果'!AA189</f>
        <v>4.3204862768390471E-5</v>
      </c>
      <c r="AB101" s="409">
        <f>+'１次効果'!AB189</f>
        <v>1.562922694810804E-4</v>
      </c>
      <c r="AC101" s="409">
        <f>+'１次効果'!AC189</f>
        <v>2.0819570017045728E-4</v>
      </c>
      <c r="AD101" s="409">
        <f>+'１次効果'!AD189</f>
        <v>3.4844854159774724E-4</v>
      </c>
      <c r="AE101" s="409">
        <f>+'１次効果'!AE189</f>
        <v>1.5046968291968705E-4</v>
      </c>
      <c r="AF101" s="409">
        <f>+'１次効果'!AF189</f>
        <v>1.6450323439459714E-5</v>
      </c>
      <c r="AG101" s="409">
        <f>+'１次効果'!AG189</f>
        <v>2.1442078660104845E-4</v>
      </c>
      <c r="AH101" s="409">
        <f>+'１次効果'!AH189</f>
        <v>8.8842437505718639E-5</v>
      </c>
      <c r="AI101" s="409">
        <f>+'１次効果'!AI189</f>
        <v>2.7665983764736516E-4</v>
      </c>
      <c r="AJ101" s="409">
        <f>+'１次効果'!AJ189</f>
        <v>8.068851930118472E-5</v>
      </c>
      <c r="AK101" s="409">
        <f>+'１次効果'!AK189</f>
        <v>3.1288707981212146E-4</v>
      </c>
      <c r="AL101" s="409">
        <f>+'１次効果'!AL189</f>
        <v>2.2412736027341905E-3</v>
      </c>
      <c r="AM101" s="409">
        <f>+'１次効果'!AM189</f>
        <v>1.8324704989861886E-4</v>
      </c>
      <c r="AN101" s="409">
        <f>+'１次効果'!AN189</f>
        <v>3.7132166739523503E-4</v>
      </c>
      <c r="AO101" s="409">
        <f>+'１次効果'!AO189</f>
        <v>2.0479199817158363E-3</v>
      </c>
      <c r="AP101" s="411">
        <f>+'１次効果'!AP189</f>
        <v>1.3470521510454376E-4</v>
      </c>
    </row>
    <row r="102" spans="2:42">
      <c r="B102" s="273">
        <f>'１次効果'!B57</f>
        <v>7</v>
      </c>
      <c r="C102" s="297" t="str">
        <f>'１次効果'!C57</f>
        <v>パルプ・紙・木製品</v>
      </c>
      <c r="D102" s="409">
        <f>+'１次効果'!D190</f>
        <v>3.4968261817721956E-3</v>
      </c>
      <c r="E102" s="409">
        <f>+'１次効果'!E190</f>
        <v>1.2218159481200178E-3</v>
      </c>
      <c r="F102" s="409">
        <f>+'１次効果'!F190</f>
        <v>8.6474557463617999E-4</v>
      </c>
      <c r="G102" s="409">
        <f>+'１次効果'!G190</f>
        <v>9.4385154546887829E-4</v>
      </c>
      <c r="H102" s="409">
        <f>+'１次効果'!H190</f>
        <v>3.9323074373997999E-3</v>
      </c>
      <c r="I102" s="409">
        <f>+'１次効果'!I190</f>
        <v>1.9239941953969547E-3</v>
      </c>
      <c r="J102" s="409">
        <f>+'１次効果'!J190</f>
        <v>1.0461296270819784</v>
      </c>
      <c r="K102" s="409">
        <f>+'１次効果'!K190</f>
        <v>2.6486969856305601E-3</v>
      </c>
      <c r="L102" s="409">
        <f>+'１次効果'!L190</f>
        <v>4.6145415940185248E-5</v>
      </c>
      <c r="M102" s="409">
        <f>+'１次効果'!M190</f>
        <v>1.7339839220816128E-3</v>
      </c>
      <c r="N102" s="409">
        <f>+'１次効果'!N190</f>
        <v>3.1914073076764081E-3</v>
      </c>
      <c r="O102" s="409">
        <f>+'１次効果'!O190</f>
        <v>6.015577131712218E-4</v>
      </c>
      <c r="P102" s="409">
        <f>+'１次効果'!P190</f>
        <v>2.0730796503282503E-3</v>
      </c>
      <c r="Q102" s="409">
        <f>+'１次効果'!Q190</f>
        <v>9.0712007459643371E-4</v>
      </c>
      <c r="R102" s="409">
        <f>+'１次効果'!R190</f>
        <v>1.238911399394276E-3</v>
      </c>
      <c r="S102" s="409">
        <f>+'１次効果'!S190</f>
        <v>5.5472966179789958E-4</v>
      </c>
      <c r="T102" s="409">
        <f>+'１次効果'!T190</f>
        <v>1.271124618919633E-3</v>
      </c>
      <c r="U102" s="409">
        <f>+'１次効果'!U190</f>
        <v>1.0553637785224873E-3</v>
      </c>
      <c r="V102" s="409">
        <f>+'１次効果'!V190</f>
        <v>1.8453025045254427E-3</v>
      </c>
      <c r="W102" s="409">
        <f>+'１次効果'!W190</f>
        <v>1.1365437382362862E-3</v>
      </c>
      <c r="X102" s="409">
        <f>+'１次効果'!X190</f>
        <v>5.1176006323254094E-4</v>
      </c>
      <c r="Y102" s="409">
        <f>+'１次効果'!Y190</f>
        <v>2.0019589051573219E-2</v>
      </c>
      <c r="Z102" s="409">
        <f>+'１次効果'!Z190</f>
        <v>9.0077884110131498E-3</v>
      </c>
      <c r="AA102" s="409">
        <f>+'１次効果'!AA190</f>
        <v>5.9037040694571053E-4</v>
      </c>
      <c r="AB102" s="409">
        <f>+'１次効果'!AB190</f>
        <v>1.1980773776803558E-3</v>
      </c>
      <c r="AC102" s="409">
        <f>+'１次効果'!AC190</f>
        <v>1.1141869564979471E-3</v>
      </c>
      <c r="AD102" s="409">
        <f>+'１次効果'!AD190</f>
        <v>1.3197623715359211E-3</v>
      </c>
      <c r="AE102" s="409">
        <f>+'１次効果'!AE190</f>
        <v>1.3940007557054651E-3</v>
      </c>
      <c r="AF102" s="409">
        <f>+'１次効果'!AF190</f>
        <v>2.537911225380548E-4</v>
      </c>
      <c r="AG102" s="409">
        <f>+'１次効果'!AG190</f>
        <v>1.5332503666037104E-3</v>
      </c>
      <c r="AH102" s="409">
        <f>+'１次効果'!AH190</f>
        <v>2.8286813429464239E-3</v>
      </c>
      <c r="AI102" s="409">
        <f>+'１次効果'!AI190</f>
        <v>6.6569746187285206E-4</v>
      </c>
      <c r="AJ102" s="409">
        <f>+'１次効果'!AJ190</f>
        <v>1.762318555646777E-3</v>
      </c>
      <c r="AK102" s="409">
        <f>+'１次効果'!AK190</f>
        <v>1.5431410848174558E-3</v>
      </c>
      <c r="AL102" s="409">
        <f>+'１次効果'!AL190</f>
        <v>3.5286628657385955E-3</v>
      </c>
      <c r="AM102" s="409">
        <f>+'１次効果'!AM190</f>
        <v>7.7374106964153656E-4</v>
      </c>
      <c r="AN102" s="409">
        <f>+'１次効果'!AN190</f>
        <v>1.4387440027282634E-3</v>
      </c>
      <c r="AO102" s="409">
        <f>+'１次効果'!AO190</f>
        <v>7.9324814362353391E-2</v>
      </c>
      <c r="AP102" s="411">
        <f>+'１次効果'!AP190</f>
        <v>5.7812906247805998E-4</v>
      </c>
    </row>
    <row r="103" spans="2:42">
      <c r="B103" s="273">
        <f>'１次効果'!B58</f>
        <v>8</v>
      </c>
      <c r="C103" s="297" t="str">
        <f>'１次効果'!C58</f>
        <v>化学製品</v>
      </c>
      <c r="D103" s="409">
        <f>+'１次効果'!D191</f>
        <v>1.5716318860507405E-2</v>
      </c>
      <c r="E103" s="409">
        <f>+'１次効果'!E191</f>
        <v>8.0751344534832706E-4</v>
      </c>
      <c r="F103" s="409">
        <f>+'１次効果'!F191</f>
        <v>4.3779826595013683E-3</v>
      </c>
      <c r="G103" s="409">
        <f>+'１次効果'!G191</f>
        <v>8.3751812552186732E-3</v>
      </c>
      <c r="H103" s="409">
        <f>+'１次効果'!H191</f>
        <v>5.9667755633368335E-3</v>
      </c>
      <c r="I103" s="409">
        <f>+'１次効果'!I191</f>
        <v>5.62382683697457E-2</v>
      </c>
      <c r="J103" s="409">
        <f>+'１次効果'!J191</f>
        <v>1.5697152713822271E-2</v>
      </c>
      <c r="K103" s="409">
        <f>+'１次効果'!K191</f>
        <v>1.1531754651311319</v>
      </c>
      <c r="L103" s="409">
        <f>+'１次効果'!L191</f>
        <v>6.3257962901470109E-4</v>
      </c>
      <c r="M103" s="409">
        <f>+'１次効果'!M191</f>
        <v>8.7529122817176647E-2</v>
      </c>
      <c r="N103" s="409">
        <f>+'１次効果'!N191</f>
        <v>1.6481318279529138E-2</v>
      </c>
      <c r="O103" s="409">
        <f>+'１次効果'!O191</f>
        <v>2.158871309695989E-3</v>
      </c>
      <c r="P103" s="409">
        <f>+'１次効果'!P191</f>
        <v>1.1822851795737666E-2</v>
      </c>
      <c r="Q103" s="409">
        <f>+'１次効果'!Q191</f>
        <v>4.2164733457317099E-3</v>
      </c>
      <c r="R103" s="409">
        <f>+'１次効果'!R191</f>
        <v>2.8278044432744971E-3</v>
      </c>
      <c r="S103" s="409">
        <f>+'１次効果'!S191</f>
        <v>2.2671999050592031E-3</v>
      </c>
      <c r="T103" s="409">
        <f>+'１次効果'!T191</f>
        <v>1.1282882024862667E-2</v>
      </c>
      <c r="U103" s="409">
        <f>+'１次効果'!U191</f>
        <v>1.2602839254146441E-2</v>
      </c>
      <c r="V103" s="409">
        <f>+'１次効果'!V191</f>
        <v>6.8532983281537705E-3</v>
      </c>
      <c r="W103" s="409">
        <f>+'１次効果'!W191</f>
        <v>3.9042065209263866E-3</v>
      </c>
      <c r="X103" s="409">
        <f>+'１次効果'!X191</f>
        <v>6.4549959958256735E-3</v>
      </c>
      <c r="Y103" s="409">
        <f>+'１次効果'!Y191</f>
        <v>1.5036318510689607E-2</v>
      </c>
      <c r="Z103" s="409">
        <f>+'１次効果'!Z191</f>
        <v>3.0351477105382317E-3</v>
      </c>
      <c r="AA103" s="409">
        <f>+'１次効果'!AA191</f>
        <v>5.2865251628675337E-4</v>
      </c>
      <c r="AB103" s="409">
        <f>+'１次効果'!AB191</f>
        <v>4.4374161623072844E-3</v>
      </c>
      <c r="AC103" s="409">
        <f>+'１次効果'!AC191</f>
        <v>5.1567024653274441E-3</v>
      </c>
      <c r="AD103" s="409">
        <f>+'１次効果'!AD191</f>
        <v>4.1706449647491687E-4</v>
      </c>
      <c r="AE103" s="409">
        <f>+'１次効果'!AE191</f>
        <v>4.2358207231909449E-4</v>
      </c>
      <c r="AF103" s="409">
        <f>+'１次効果'!AF191</f>
        <v>1.0626366982240545E-4</v>
      </c>
      <c r="AG103" s="409">
        <f>+'１次効果'!AG191</f>
        <v>5.44694924347222E-4</v>
      </c>
      <c r="AH103" s="409">
        <f>+'１次効果'!AH191</f>
        <v>8.999414739366817E-4</v>
      </c>
      <c r="AI103" s="409">
        <f>+'１次効果'!AI191</f>
        <v>6.5543028359309034E-4</v>
      </c>
      <c r="AJ103" s="409">
        <f>+'１次効果'!AJ191</f>
        <v>2.8940161887882547E-3</v>
      </c>
      <c r="AK103" s="409">
        <f>+'１次効果'!AK191</f>
        <v>4.817469425728247E-2</v>
      </c>
      <c r="AL103" s="409">
        <f>+'１次効果'!AL191</f>
        <v>1.4756366155652292E-3</v>
      </c>
      <c r="AM103" s="409">
        <f>+'１次効果'!AM191</f>
        <v>2.0460288466965099E-3</v>
      </c>
      <c r="AN103" s="409">
        <f>+'１次効果'!AN191</f>
        <v>2.3175063097786676E-3</v>
      </c>
      <c r="AO103" s="409">
        <f>+'１次効果'!AO191</f>
        <v>7.1133089993777902E-3</v>
      </c>
      <c r="AP103" s="411">
        <f>+'１次効果'!AP191</f>
        <v>2.8783181730131515E-3</v>
      </c>
    </row>
    <row r="104" spans="2:42">
      <c r="B104" s="273">
        <f>'１次効果'!B59</f>
        <v>9</v>
      </c>
      <c r="C104" s="297" t="str">
        <f>'１次効果'!C59</f>
        <v>石油・石炭製品</v>
      </c>
      <c r="D104" s="409">
        <f>+'１次効果'!D192</f>
        <v>1.1638545270200735E-2</v>
      </c>
      <c r="E104" s="409">
        <f>+'１次効果'!E192</f>
        <v>1.1468998406312164E-2</v>
      </c>
      <c r="F104" s="409">
        <f>+'１次効果'!F192</f>
        <v>4.6362498201377222E-2</v>
      </c>
      <c r="G104" s="409">
        <f>+'１次効果'!G192</f>
        <v>9.4177691432372118E-2</v>
      </c>
      <c r="H104" s="409">
        <f>+'１次効果'!H192</f>
        <v>8.166695814941614E-3</v>
      </c>
      <c r="I104" s="409">
        <f>+'１次効果'!I192</f>
        <v>1.1897496078985543E-2</v>
      </c>
      <c r="J104" s="409">
        <f>+'１次効果'!J192</f>
        <v>7.711448703966165E-3</v>
      </c>
      <c r="K104" s="409">
        <f>+'１次効果'!K192</f>
        <v>7.8137645627983074E-2</v>
      </c>
      <c r="L104" s="409">
        <f>+'１次効果'!L192</f>
        <v>1.0432742110146971</v>
      </c>
      <c r="M104" s="409">
        <f>+'１次効果'!M192</f>
        <v>9.9789664306669783E-3</v>
      </c>
      <c r="N104" s="409">
        <f>+'１次効果'!N192</f>
        <v>2.4878550786296461E-2</v>
      </c>
      <c r="O104" s="409">
        <f>+'１次効果'!O192</f>
        <v>1.1536913150436178E-2</v>
      </c>
      <c r="P104" s="409">
        <f>+'１次効果'!P192</f>
        <v>4.4072169054465895E-3</v>
      </c>
      <c r="Q104" s="409">
        <f>+'１次効果'!Q192</f>
        <v>6.7379362206741074E-3</v>
      </c>
      <c r="R104" s="409">
        <f>+'１次効果'!R192</f>
        <v>5.4791812203011546E-3</v>
      </c>
      <c r="S104" s="409">
        <f>+'１次効果'!S192</f>
        <v>3.5022745278737947E-3</v>
      </c>
      <c r="T104" s="409">
        <f>+'１次効果'!T192</f>
        <v>3.9978195631185159E-3</v>
      </c>
      <c r="U104" s="409">
        <f>+'１次効果'!U192</f>
        <v>4.3841817300163573E-3</v>
      </c>
      <c r="V104" s="409">
        <f>+'１次効果'!V192</f>
        <v>3.7103878227313951E-3</v>
      </c>
      <c r="W104" s="409">
        <f>+'１次効果'!W192</f>
        <v>2.1605641519993751E-3</v>
      </c>
      <c r="X104" s="409">
        <f>+'１次効果'!X192</f>
        <v>3.055211530818701E-3</v>
      </c>
      <c r="Y104" s="409">
        <f>+'１次効果'!Y192</f>
        <v>-1.5715169807142073E-2</v>
      </c>
      <c r="Z104" s="409">
        <f>+'１次効果'!Z192</f>
        <v>1.7320433312112544E-2</v>
      </c>
      <c r="AA104" s="409">
        <f>+'１次効果'!AA192</f>
        <v>2.5119782312517908E-2</v>
      </c>
      <c r="AB104" s="409">
        <f>+'１次効果'!AB192</f>
        <v>1.3576472628600627E-2</v>
      </c>
      <c r="AC104" s="409">
        <f>+'１次効果'!AC192</f>
        <v>1.5148114487723428E-2</v>
      </c>
      <c r="AD104" s="409">
        <f>+'１次効果'!AD192</f>
        <v>7.4282031628101625E-3</v>
      </c>
      <c r="AE104" s="409">
        <f>+'１次効果'!AE192</f>
        <v>2.6117306820374734E-3</v>
      </c>
      <c r="AF104" s="409">
        <f>+'１次効果'!AF192</f>
        <v>8.0348900946874047E-4</v>
      </c>
      <c r="AG104" s="409">
        <f>+'１次効果'!AG192</f>
        <v>2.4851503182326096E-2</v>
      </c>
      <c r="AH104" s="409">
        <f>+'１次効果'!AH192</f>
        <v>3.117849552141388E-3</v>
      </c>
      <c r="AI104" s="409">
        <f>+'１次効果'!AI192</f>
        <v>8.8052863874493407E-3</v>
      </c>
      <c r="AJ104" s="409">
        <f>+'１次効果'!AJ192</f>
        <v>5.6811223071641433E-3</v>
      </c>
      <c r="AK104" s="409">
        <f>+'１次効果'!AK192</f>
        <v>6.935656310670721E-3</v>
      </c>
      <c r="AL104" s="409">
        <f>+'１次効果'!AL192</f>
        <v>4.7832317944909511E-3</v>
      </c>
      <c r="AM104" s="409">
        <f>+'１次効果'!AM192</f>
        <v>3.4563356064134573E-3</v>
      </c>
      <c r="AN104" s="409">
        <f>+'１次効果'!AN192</f>
        <v>7.312640104339946E-3</v>
      </c>
      <c r="AO104" s="409">
        <f>+'１次効果'!AO192</f>
        <v>1.2825279285115919E-3</v>
      </c>
      <c r="AP104" s="411">
        <f>+'１次効果'!AP192</f>
        <v>1.8065383461172771E-2</v>
      </c>
    </row>
    <row r="105" spans="2:42">
      <c r="B105" s="273">
        <f>'１次効果'!B60</f>
        <v>10</v>
      </c>
      <c r="C105" s="297" t="str">
        <f>'１次効果'!C60</f>
        <v>プラスチック・ゴム製品</v>
      </c>
      <c r="D105" s="409">
        <f>+'１次効果'!D193</f>
        <v>2.3993084249837086E-3</v>
      </c>
      <c r="E105" s="409">
        <f>+'１次効果'!E193</f>
        <v>2.2467917666746202E-3</v>
      </c>
      <c r="F105" s="409">
        <f>+'１次効果'!F193</f>
        <v>4.9046534581190081E-3</v>
      </c>
      <c r="G105" s="409">
        <f>+'１次効果'!G193</f>
        <v>2.978539032167811E-3</v>
      </c>
      <c r="H105" s="409">
        <f>+'１次効果'!H193</f>
        <v>5.864950515959544E-3</v>
      </c>
      <c r="I105" s="409">
        <f>+'１次効果'!I193</f>
        <v>4.1670968525665516E-3</v>
      </c>
      <c r="J105" s="409">
        <f>+'１次効果'!J193</f>
        <v>9.2439754144908615E-3</v>
      </c>
      <c r="K105" s="409">
        <f>+'１次効果'!K193</f>
        <v>5.1308668559345008E-3</v>
      </c>
      <c r="L105" s="409">
        <f>+'１次効果'!L193</f>
        <v>1.0991483474302311E-4</v>
      </c>
      <c r="M105" s="409">
        <f>+'１次効果'!M193</f>
        <v>1.0640086317624968</v>
      </c>
      <c r="N105" s="409">
        <f>+'１次効果'!N193</f>
        <v>4.1030909006147497E-3</v>
      </c>
      <c r="O105" s="409">
        <f>+'１次効果'!O193</f>
        <v>6.0470859386508799E-4</v>
      </c>
      <c r="P105" s="409">
        <f>+'１次効果'!P193</f>
        <v>7.6985113462041364E-3</v>
      </c>
      <c r="Q105" s="409">
        <f>+'１次効果'!Q193</f>
        <v>2.0468770633864366E-3</v>
      </c>
      <c r="R105" s="409">
        <f>+'１次効果'!R193</f>
        <v>4.6041774675740403E-3</v>
      </c>
      <c r="S105" s="409">
        <f>+'１次効果'!S193</f>
        <v>3.6575138119749376E-3</v>
      </c>
      <c r="T105" s="409">
        <f>+'１次効果'!T193</f>
        <v>1.5593222546716055E-2</v>
      </c>
      <c r="U105" s="409">
        <f>+'１次効果'!U193</f>
        <v>7.118028188672707E-3</v>
      </c>
      <c r="V105" s="409">
        <f>+'１次効果'!V193</f>
        <v>1.5439964104032035E-2</v>
      </c>
      <c r="W105" s="409">
        <f>+'１次効果'!W193</f>
        <v>1.0818787061938819E-2</v>
      </c>
      <c r="X105" s="409">
        <f>+'１次効果'!X193</f>
        <v>1.7756366321583367E-2</v>
      </c>
      <c r="Y105" s="409">
        <f>+'１次効果'!Y193</f>
        <v>1.8060005970863328E-2</v>
      </c>
      <c r="Z105" s="409">
        <f>+'１次効果'!Z193</f>
        <v>4.7812704782218204E-3</v>
      </c>
      <c r="AA105" s="409">
        <f>+'１次効果'!AA193</f>
        <v>4.5903697855491463E-4</v>
      </c>
      <c r="AB105" s="409">
        <f>+'１次効果'!AB193</f>
        <v>1.1910191626941529E-2</v>
      </c>
      <c r="AC105" s="409">
        <f>+'１次効果'!AC193</f>
        <v>4.0220924928571359E-3</v>
      </c>
      <c r="AD105" s="409">
        <f>+'１次効果'!AD193</f>
        <v>2.2633966588245127E-3</v>
      </c>
      <c r="AE105" s="409">
        <f>+'１次効果'!AE193</f>
        <v>1.3974500528677039E-3</v>
      </c>
      <c r="AF105" s="409">
        <f>+'１次効果'!AF193</f>
        <v>3.2642005724203762E-4</v>
      </c>
      <c r="AG105" s="409">
        <f>+'１次効果'!AG193</f>
        <v>1.0811455541497844E-3</v>
      </c>
      <c r="AH105" s="409">
        <f>+'１次効果'!AH193</f>
        <v>1.0037316084310036E-3</v>
      </c>
      <c r="AI105" s="409">
        <f>+'１次効果'!AI193</f>
        <v>9.7392681638402436E-4</v>
      </c>
      <c r="AJ105" s="409">
        <f>+'１次効果'!AJ193</f>
        <v>1.5620837151718193E-3</v>
      </c>
      <c r="AK105" s="409">
        <f>+'１次効果'!AK193</f>
        <v>1.2733027545518655E-3</v>
      </c>
      <c r="AL105" s="409">
        <f>+'１次効果'!AL193</f>
        <v>2.7196475690587254E-3</v>
      </c>
      <c r="AM105" s="409">
        <f>+'１次効果'!AM193</f>
        <v>4.3882884986159955E-3</v>
      </c>
      <c r="AN105" s="409">
        <f>+'１次効果'!AN193</f>
        <v>1.4176968495522846E-3</v>
      </c>
      <c r="AO105" s="409">
        <f>+'１次効果'!AO193</f>
        <v>1.6447020343089803E-2</v>
      </c>
      <c r="AP105" s="411">
        <f>+'１次効果'!AP193</f>
        <v>1.5580718339144198E-3</v>
      </c>
    </row>
    <row r="106" spans="2:42">
      <c r="B106" s="273">
        <f>'１次効果'!B61</f>
        <v>11</v>
      </c>
      <c r="C106" s="297" t="str">
        <f>'１次効果'!C61</f>
        <v>窯業・土石製品</v>
      </c>
      <c r="D106" s="409">
        <f>+'１次効果'!D194</f>
        <v>8.1758151377782817E-4</v>
      </c>
      <c r="E106" s="409">
        <f>+'１次効果'!E194</f>
        <v>2.2370869394801877E-4</v>
      </c>
      <c r="F106" s="409">
        <f>+'１次効果'!F194</f>
        <v>1.6306280471939226E-4</v>
      </c>
      <c r="G106" s="409">
        <f>+'１次効果'!G194</f>
        <v>2.7901306244555057E-4</v>
      </c>
      <c r="H106" s="409">
        <f>+'１次効果'!H194</f>
        <v>9.9276432644202156E-4</v>
      </c>
      <c r="I106" s="409">
        <f>+'１次効果'!I194</f>
        <v>4.3568855114859832E-4</v>
      </c>
      <c r="J106" s="409">
        <f>+'１次効果'!J194</f>
        <v>2.2903870885616242E-3</v>
      </c>
      <c r="K106" s="409">
        <f>+'１次効果'!K194</f>
        <v>2.2818140001217581E-3</v>
      </c>
      <c r="L106" s="409">
        <f>+'１次効果'!L194</f>
        <v>4.4280025940900364E-5</v>
      </c>
      <c r="M106" s="409">
        <f>+'１次効果'!M194</f>
        <v>1.3381483131469044E-3</v>
      </c>
      <c r="N106" s="409">
        <f>+'１次効果'!N194</f>
        <v>1.0230100861262466</v>
      </c>
      <c r="O106" s="409">
        <f>+'１次効果'!O194</f>
        <v>3.0136957474998934E-3</v>
      </c>
      <c r="P106" s="409">
        <f>+'１次効果'!P194</f>
        <v>8.7727142042731202E-3</v>
      </c>
      <c r="Q106" s="409">
        <f>+'１次効果'!Q194</f>
        <v>1.6295312773875669E-3</v>
      </c>
      <c r="R106" s="409">
        <f>+'１次効果'!R194</f>
        <v>3.0530129119478804E-3</v>
      </c>
      <c r="S106" s="409">
        <f>+'１次効果'!S194</f>
        <v>1.9211077600262852E-3</v>
      </c>
      <c r="T106" s="409">
        <f>+'１次効果'!T194</f>
        <v>3.3554679021492516E-3</v>
      </c>
      <c r="U106" s="409">
        <f>+'１次効果'!U194</f>
        <v>7.6774895043502933E-3</v>
      </c>
      <c r="V106" s="409">
        <f>+'１次効果'!V194</f>
        <v>3.6701966082939592E-3</v>
      </c>
      <c r="W106" s="409">
        <f>+'１次効果'!W194</f>
        <v>1.5413499171921365E-3</v>
      </c>
      <c r="X106" s="409">
        <f>+'１次効果'!X194</f>
        <v>2.9425672536086589E-3</v>
      </c>
      <c r="Y106" s="409">
        <f>+'１次効果'!Y194</f>
        <v>3.3754622867278711E-3</v>
      </c>
      <c r="Z106" s="409">
        <f>+'１次効果'!Z194</f>
        <v>1.8260659575348524E-2</v>
      </c>
      <c r="AA106" s="409">
        <f>+'１次効果'!AA194</f>
        <v>3.1293858630250147E-4</v>
      </c>
      <c r="AB106" s="409">
        <f>+'１次効果'!AB194</f>
        <v>2.1164020397640569E-3</v>
      </c>
      <c r="AC106" s="409">
        <f>+'１次効果'!AC194</f>
        <v>3.1804635909390158E-4</v>
      </c>
      <c r="AD106" s="409">
        <f>+'１次効果'!AD194</f>
        <v>1.7922489302851731E-4</v>
      </c>
      <c r="AE106" s="409">
        <f>+'１次効果'!AE194</f>
        <v>1.3330714003131097E-4</v>
      </c>
      <c r="AF106" s="409">
        <f>+'１次効果'!AF194</f>
        <v>2.0855737078837556E-4</v>
      </c>
      <c r="AG106" s="409">
        <f>+'１次効果'!AG194</f>
        <v>1.3706089915141865E-4</v>
      </c>
      <c r="AH106" s="409">
        <f>+'１次効果'!AH194</f>
        <v>2.2782898745977141E-4</v>
      </c>
      <c r="AI106" s="409">
        <f>+'１次効果'!AI194</f>
        <v>2.3034790366231985E-4</v>
      </c>
      <c r="AJ106" s="409">
        <f>+'１次効果'!AJ194</f>
        <v>8.351304753159227E-4</v>
      </c>
      <c r="AK106" s="409">
        <f>+'１次効果'!AK194</f>
        <v>4.7913092588298809E-4</v>
      </c>
      <c r="AL106" s="409">
        <f>+'１次効果'!AL194</f>
        <v>2.7696695262711691E-4</v>
      </c>
      <c r="AM106" s="409">
        <f>+'１次効果'!AM194</f>
        <v>4.9195591890366808E-4</v>
      </c>
      <c r="AN106" s="409">
        <f>+'１次効果'!AN194</f>
        <v>5.7939936074254106E-4</v>
      </c>
      <c r="AO106" s="409">
        <f>+'１次効果'!AO194</f>
        <v>2.1690970886675326E-3</v>
      </c>
      <c r="AP106" s="411">
        <f>+'１次効果'!AP194</f>
        <v>1.4601476276121729E-3</v>
      </c>
    </row>
    <row r="107" spans="2:42">
      <c r="B107" s="273">
        <f>'１次効果'!B62</f>
        <v>12</v>
      </c>
      <c r="C107" s="297" t="str">
        <f>'１次効果'!C62</f>
        <v>鉄鋼</v>
      </c>
      <c r="D107" s="409">
        <f>+'１次効果'!D195</f>
        <v>8.5682512158900804E-5</v>
      </c>
      <c r="E107" s="409">
        <f>+'１次効果'!E195</f>
        <v>2.2752520357608146E-4</v>
      </c>
      <c r="F107" s="409">
        <f>+'１次効果'!F195</f>
        <v>2.2842269095215537E-4</v>
      </c>
      <c r="G107" s="409">
        <f>+'１次効果'!G195</f>
        <v>4.3275484096963707E-4</v>
      </c>
      <c r="H107" s="409">
        <f>+'１次効果'!H195</f>
        <v>1.60913101448551E-4</v>
      </c>
      <c r="I107" s="409">
        <f>+'１次効果'!I195</f>
        <v>1.6120818048256109E-4</v>
      </c>
      <c r="J107" s="409">
        <f>+'１次効果'!J195</f>
        <v>4.9433859983946471E-3</v>
      </c>
      <c r="K107" s="409">
        <f>+'１次効果'!K195</f>
        <v>1.6595171826338129E-4</v>
      </c>
      <c r="L107" s="409">
        <f>+'１次効果'!L195</f>
        <v>1.2313846877280939E-5</v>
      </c>
      <c r="M107" s="409">
        <f>+'１次効果'!M195</f>
        <v>4.616708109610672E-4</v>
      </c>
      <c r="N107" s="409">
        <f>+'１次効果'!N195</f>
        <v>1.4520844102697389E-3</v>
      </c>
      <c r="O107" s="409">
        <f>+'１次効果'!O195</f>
        <v>1.0541169280840246</v>
      </c>
      <c r="P107" s="409">
        <f>+'１次効果'!P195</f>
        <v>5.9492284857661079E-4</v>
      </c>
      <c r="Q107" s="409">
        <f>+'１次効果'!Q195</f>
        <v>3.319307468461704E-2</v>
      </c>
      <c r="R107" s="409">
        <f>+'１次効果'!R195</f>
        <v>2.5694124315048378E-2</v>
      </c>
      <c r="S107" s="409">
        <f>+'１次効果'!S195</f>
        <v>1.4182669910318526E-2</v>
      </c>
      <c r="T107" s="409">
        <f>+'１次効果'!T195</f>
        <v>5.5428510671589768E-3</v>
      </c>
      <c r="U107" s="409">
        <f>+'１次効果'!U195</f>
        <v>5.5990161263252069E-4</v>
      </c>
      <c r="V107" s="409">
        <f>+'１次効果'!V195</f>
        <v>8.5537431661764311E-3</v>
      </c>
      <c r="W107" s="409">
        <f>+'１次効果'!W195</f>
        <v>2.0407176978495924E-3</v>
      </c>
      <c r="X107" s="409">
        <f>+'１次効果'!X195</f>
        <v>7.5473698345855595E-3</v>
      </c>
      <c r="Y107" s="409">
        <f>+'１次効果'!Y195</f>
        <v>8.6970155574213996E-3</v>
      </c>
      <c r="Z107" s="409">
        <f>+'１次効果'!Z195</f>
        <v>3.9769833214413327E-3</v>
      </c>
      <c r="AA107" s="409">
        <f>+'１次効果'!AA195</f>
        <v>1.2990944031232693E-4</v>
      </c>
      <c r="AB107" s="409">
        <f>+'１次効果'!AB195</f>
        <v>2.9864464102471533E-4</v>
      </c>
      <c r="AC107" s="409">
        <f>+'１次効果'!AC195</f>
        <v>7.7842611732921688E-5</v>
      </c>
      <c r="AD107" s="409">
        <f>+'１次効果'!AD195</f>
        <v>7.7780622488363621E-5</v>
      </c>
      <c r="AE107" s="409">
        <f>+'１次効果'!AE195</f>
        <v>1.0542640496019524E-4</v>
      </c>
      <c r="AF107" s="409">
        <f>+'１次効果'!AF195</f>
        <v>4.9592823224229157E-5</v>
      </c>
      <c r="AG107" s="409">
        <f>+'１次効果'!AG195</f>
        <v>1.6230762989222008E-4</v>
      </c>
      <c r="AH107" s="409">
        <f>+'１次効果'!AH195</f>
        <v>1.4739702065155098E-4</v>
      </c>
      <c r="AI107" s="409">
        <f>+'１次効果'!AI195</f>
        <v>1.2462308276918655E-4</v>
      </c>
      <c r="AJ107" s="409">
        <f>+'１次効果'!AJ195</f>
        <v>1.1949619992633854E-4</v>
      </c>
      <c r="AK107" s="409">
        <f>+'１次効果'!AK195</f>
        <v>7.9828458543885583E-5</v>
      </c>
      <c r="AL107" s="409">
        <f>+'１次効果'!AL195</f>
        <v>1.9238800479236373E-4</v>
      </c>
      <c r="AM107" s="409">
        <f>+'１次効果'!AM195</f>
        <v>3.9011348288450038E-4</v>
      </c>
      <c r="AN107" s="409">
        <f>+'１次効果'!AN195</f>
        <v>8.0576623859738252E-5</v>
      </c>
      <c r="AO107" s="409">
        <f>+'１次効果'!AO195</f>
        <v>9.5435231340390981E-4</v>
      </c>
      <c r="AP107" s="411">
        <f>+'１次効果'!AP195</f>
        <v>6.3986064758063833E-4</v>
      </c>
    </row>
    <row r="108" spans="2:42">
      <c r="B108" s="273">
        <f>'１次効果'!B63</f>
        <v>13</v>
      </c>
      <c r="C108" s="297" t="str">
        <f>'１次効果'!C63</f>
        <v>非鉄金属</v>
      </c>
      <c r="D108" s="409">
        <f>+'１次効果'!D196</f>
        <v>2.3502888408534269E-4</v>
      </c>
      <c r="E108" s="409">
        <f>+'１次効果'!E196</f>
        <v>9.7027477140784388E-4</v>
      </c>
      <c r="F108" s="409">
        <f>+'１次効果'!F196</f>
        <v>2.5327485727641755E-4</v>
      </c>
      <c r="G108" s="409">
        <f>+'１次効果'!G196</f>
        <v>3.3700318590612968E-4</v>
      </c>
      <c r="H108" s="409">
        <f>+'１次効果'!H196</f>
        <v>7.0476934434819411E-4</v>
      </c>
      <c r="I108" s="409">
        <f>+'１次効果'!I196</f>
        <v>4.4709291256472757E-4</v>
      </c>
      <c r="J108" s="409">
        <f>+'１次効果'!J196</f>
        <v>2.2170506537424113E-3</v>
      </c>
      <c r="K108" s="409">
        <f>+'１次効果'!K196</f>
        <v>2.3817014765982187E-3</v>
      </c>
      <c r="L108" s="409">
        <f>+'１次効果'!L196</f>
        <v>1.7124392613782072E-5</v>
      </c>
      <c r="M108" s="409">
        <f>+'１次効果'!M196</f>
        <v>9.5299672844524369E-4</v>
      </c>
      <c r="N108" s="409">
        <f>+'１次効果'!N196</f>
        <v>2.1209338801833123E-3</v>
      </c>
      <c r="O108" s="409">
        <f>+'１次効果'!O196</f>
        <v>1.1688436544519377E-3</v>
      </c>
      <c r="P108" s="409">
        <f>+'１次効果'!P196</f>
        <v>1.09914941358267</v>
      </c>
      <c r="Q108" s="409">
        <f>+'１次効果'!Q196</f>
        <v>1.8586416337129655E-2</v>
      </c>
      <c r="R108" s="409">
        <f>+'１次効果'!R196</f>
        <v>4.9728876098584958E-3</v>
      </c>
      <c r="S108" s="409">
        <f>+'１次効果'!S196</f>
        <v>4.8381056265586796E-3</v>
      </c>
      <c r="T108" s="409">
        <f>+'１次効果'!T196</f>
        <v>4.6972943461221226E-3</v>
      </c>
      <c r="U108" s="409">
        <f>+'１次効果'!U196</f>
        <v>5.8470882284906694E-3</v>
      </c>
      <c r="V108" s="409">
        <f>+'１次効果'!V196</f>
        <v>2.010882204259281E-2</v>
      </c>
      <c r="W108" s="409">
        <f>+'１次効果'!W196</f>
        <v>5.035689319895841E-3</v>
      </c>
      <c r="X108" s="409">
        <f>+'１次効果'!X196</f>
        <v>6.1472217369279861E-3</v>
      </c>
      <c r="Y108" s="409">
        <f>+'１次効果'!Y196</f>
        <v>4.0946882230877175E-2</v>
      </c>
      <c r="Z108" s="409">
        <f>+'１次効果'!Z196</f>
        <v>2.2966483856625428E-3</v>
      </c>
      <c r="AA108" s="409">
        <f>+'１次効果'!AA196</f>
        <v>3.3911430713311864E-4</v>
      </c>
      <c r="AB108" s="409">
        <f>+'１次効果'!AB196</f>
        <v>2.8504918694281512E-4</v>
      </c>
      <c r="AC108" s="409">
        <f>+'１次効果'!AC196</f>
        <v>1.5968829682535103E-4</v>
      </c>
      <c r="AD108" s="409">
        <f>+'１次効果'!AD196</f>
        <v>1.6057953189846266E-4</v>
      </c>
      <c r="AE108" s="409">
        <f>+'１次効果'!AE196</f>
        <v>3.1322407617170276E-4</v>
      </c>
      <c r="AF108" s="409">
        <f>+'１次効果'!AF196</f>
        <v>4.8220769370888649E-5</v>
      </c>
      <c r="AG108" s="409">
        <f>+'１次効果'!AG196</f>
        <v>1.4242689662918271E-4</v>
      </c>
      <c r="AH108" s="409">
        <f>+'１次効果'!AH196</f>
        <v>4.0947117054917207E-4</v>
      </c>
      <c r="AI108" s="409">
        <f>+'１次効果'!AI196</f>
        <v>2.3761550908726436E-4</v>
      </c>
      <c r="AJ108" s="409">
        <f>+'１次効果'!AJ196</f>
        <v>3.63940008863638E-4</v>
      </c>
      <c r="AK108" s="409">
        <f>+'１次効果'!AK196</f>
        <v>4.9935045870608144E-4</v>
      </c>
      <c r="AL108" s="409">
        <f>+'１次効果'!AL196</f>
        <v>7.100249350852902E-4</v>
      </c>
      <c r="AM108" s="409">
        <f>+'１次効果'!AM196</f>
        <v>4.8159482008927368E-4</v>
      </c>
      <c r="AN108" s="409">
        <f>+'１次効果'!AN196</f>
        <v>2.350273896780676E-4</v>
      </c>
      <c r="AO108" s="409">
        <f>+'１次効果'!AO196</f>
        <v>2.9331338149795896E-3</v>
      </c>
      <c r="AP108" s="411">
        <f>+'１次効果'!AP196</f>
        <v>8.5418459819867226E-4</v>
      </c>
    </row>
    <row r="109" spans="2:42">
      <c r="B109" s="273">
        <f>'１次効果'!B64</f>
        <v>14</v>
      </c>
      <c r="C109" s="297" t="str">
        <f>'１次効果'!C64</f>
        <v>金属製品</v>
      </c>
      <c r="D109" s="409">
        <f>+'１次効果'!D197</f>
        <v>4.4592072001252631E-4</v>
      </c>
      <c r="E109" s="409">
        <f>+'１次効果'!E197</f>
        <v>3.3311086028445865E-4</v>
      </c>
      <c r="F109" s="409">
        <f>+'１次効果'!F197</f>
        <v>5.3618275259914019E-4</v>
      </c>
      <c r="G109" s="409">
        <f>+'１次効果'!G197</f>
        <v>5.1371867002042385E-3</v>
      </c>
      <c r="H109" s="409">
        <f>+'１次効果'!H197</f>
        <v>2.1483367094621716E-3</v>
      </c>
      <c r="I109" s="409">
        <f>+'１次効果'!I197</f>
        <v>7.7243028815458543E-4</v>
      </c>
      <c r="J109" s="409">
        <f>+'１次効果'!J197</f>
        <v>7.0440287833614806E-3</v>
      </c>
      <c r="K109" s="409">
        <f>+'１次効果'!K197</f>
        <v>2.2412434763922073E-3</v>
      </c>
      <c r="L109" s="409">
        <f>+'１次効果'!L197</f>
        <v>1.5920962022010805E-4</v>
      </c>
      <c r="M109" s="409">
        <f>+'１次効果'!M197</f>
        <v>2.6044704235240451E-3</v>
      </c>
      <c r="N109" s="409">
        <f>+'１次効果'!N197</f>
        <v>3.0539257391136317E-3</v>
      </c>
      <c r="O109" s="409">
        <f>+'１次効果'!O197</f>
        <v>2.2748811230065193E-3</v>
      </c>
      <c r="P109" s="409">
        <f>+'１次効果'!P197</f>
        <v>1.1960427274997443E-3</v>
      </c>
      <c r="Q109" s="409">
        <f>+'１次効果'!Q197</f>
        <v>1.0163873598675564</v>
      </c>
      <c r="R109" s="409">
        <f>+'１次効果'!R197</f>
        <v>1.4635078317210526E-2</v>
      </c>
      <c r="S109" s="409">
        <f>+'１次効果'!S197</f>
        <v>7.8353741042197847E-3</v>
      </c>
      <c r="T109" s="409">
        <f>+'１次効果'!T197</f>
        <v>1.6511376613698558E-2</v>
      </c>
      <c r="U109" s="409">
        <f>+'１次効果'!U197</f>
        <v>3.7562032877920619E-3</v>
      </c>
      <c r="V109" s="409">
        <f>+'１次効果'!V197</f>
        <v>1.0071577046997663E-2</v>
      </c>
      <c r="W109" s="409">
        <f>+'１次効果'!W197</f>
        <v>6.2673953939558057E-3</v>
      </c>
      <c r="X109" s="409">
        <f>+'１次効果'!X197</f>
        <v>2.6012216633393122E-3</v>
      </c>
      <c r="Y109" s="409">
        <f>+'１次効果'!Y197</f>
        <v>4.6206790654562541E-3</v>
      </c>
      <c r="Z109" s="409">
        <f>+'１次効果'!Z197</f>
        <v>1.9101552197884231E-2</v>
      </c>
      <c r="AA109" s="409">
        <f>+'１次効果'!AA197</f>
        <v>4.3858694602997341E-4</v>
      </c>
      <c r="AB109" s="409">
        <f>+'１次効果'!AB197</f>
        <v>8.5675756622283781E-4</v>
      </c>
      <c r="AC109" s="409">
        <f>+'１次効果'!AC197</f>
        <v>2.3130906566942345E-4</v>
      </c>
      <c r="AD109" s="409">
        <f>+'１次効果'!AD197</f>
        <v>4.5347020784435829E-4</v>
      </c>
      <c r="AE109" s="409">
        <f>+'１次効果'!AE197</f>
        <v>1.8270497320703371E-4</v>
      </c>
      <c r="AF109" s="409">
        <f>+'１次効果'!AF197</f>
        <v>2.6924643442130384E-4</v>
      </c>
      <c r="AG109" s="409">
        <f>+'１次効果'!AG197</f>
        <v>5.757793731725456E-4</v>
      </c>
      <c r="AH109" s="409">
        <f>+'１次効果'!AH197</f>
        <v>3.6653489587268323E-4</v>
      </c>
      <c r="AI109" s="409">
        <f>+'１次効果'!AI197</f>
        <v>9.3618966852549888E-4</v>
      </c>
      <c r="AJ109" s="409">
        <f>+'１次効果'!AJ197</f>
        <v>2.5468835591560009E-4</v>
      </c>
      <c r="AK109" s="409">
        <f>+'１次効果'!AK197</f>
        <v>3.4248457495313078E-4</v>
      </c>
      <c r="AL109" s="409">
        <f>+'１次効果'!AL197</f>
        <v>6.3726022294138623E-4</v>
      </c>
      <c r="AM109" s="409">
        <f>+'１次効果'!AM197</f>
        <v>6.5349631533486818E-4</v>
      </c>
      <c r="AN109" s="409">
        <f>+'１次効果'!AN197</f>
        <v>6.3582480665787472E-4</v>
      </c>
      <c r="AO109" s="409">
        <f>+'１次効果'!AO197</f>
        <v>1.1040602416956923E-3</v>
      </c>
      <c r="AP109" s="411">
        <f>+'１次効果'!AP197</f>
        <v>1.4151477065957334E-3</v>
      </c>
    </row>
    <row r="110" spans="2:42">
      <c r="B110" s="273">
        <f>'１次効果'!B65</f>
        <v>15</v>
      </c>
      <c r="C110" s="297" t="str">
        <f>'１次効果'!C65</f>
        <v>はん用機械</v>
      </c>
      <c r="D110" s="409">
        <f>+'１次効果'!D198</f>
        <v>1.0551222937390151E-4</v>
      </c>
      <c r="E110" s="409">
        <f>+'１次効果'!E198</f>
        <v>1.0602757803912929E-4</v>
      </c>
      <c r="F110" s="409">
        <f>+'１次効果'!F198</f>
        <v>1.6278402314199452E-4</v>
      </c>
      <c r="G110" s="409">
        <f>+'１次効果'!G198</f>
        <v>1.3598237349350215E-3</v>
      </c>
      <c r="H110" s="409">
        <f>+'１次効果'!H198</f>
        <v>1.7260066151817424E-4</v>
      </c>
      <c r="I110" s="409">
        <f>+'１次効果'!I198</f>
        <v>1.9769619508757484E-4</v>
      </c>
      <c r="J110" s="409">
        <f>+'１次効果'!J198</f>
        <v>4.3413365349806812E-4</v>
      </c>
      <c r="K110" s="409">
        <f>+'１次効果'!K198</f>
        <v>2.3681301753124211E-4</v>
      </c>
      <c r="L110" s="409">
        <f>+'１次効果'!L198</f>
        <v>3.3583365575263943E-5</v>
      </c>
      <c r="M110" s="409">
        <f>+'１次効果'!M198</f>
        <v>3.6315497409604159E-4</v>
      </c>
      <c r="N110" s="409">
        <f>+'１次効果'!N198</f>
        <v>1.6268842441235969E-3</v>
      </c>
      <c r="O110" s="409">
        <f>+'１次効果'!O198</f>
        <v>7.21067284603477E-4</v>
      </c>
      <c r="P110" s="409">
        <f>+'１次効果'!P198</f>
        <v>1.2779995985470188E-4</v>
      </c>
      <c r="Q110" s="409">
        <f>+'１次効果'!Q198</f>
        <v>5.5558447419197814E-4</v>
      </c>
      <c r="R110" s="409">
        <f>+'１次効果'!R198</f>
        <v>1.0556998764738479</v>
      </c>
      <c r="S110" s="409">
        <f>+'１次効果'!S198</f>
        <v>1.6144257379806005E-2</v>
      </c>
      <c r="T110" s="409">
        <f>+'１次効果'!T198</f>
        <v>1.2420752696756647E-2</v>
      </c>
      <c r="U110" s="409">
        <f>+'１次効果'!U198</f>
        <v>1.1844652046665183E-3</v>
      </c>
      <c r="V110" s="409">
        <f>+'１次効果'!V198</f>
        <v>8.4160101949384506E-3</v>
      </c>
      <c r="W110" s="409">
        <f>+'１次効果'!W198</f>
        <v>1.7231348389384405E-3</v>
      </c>
      <c r="X110" s="409">
        <f>+'１次効果'!X198</f>
        <v>3.5936268117058179E-3</v>
      </c>
      <c r="Y110" s="409">
        <f>+'１次効果'!Y198</f>
        <v>2.3880414189170649E-4</v>
      </c>
      <c r="Z110" s="409">
        <f>+'１次効果'!Z198</f>
        <v>3.1284799456237989E-3</v>
      </c>
      <c r="AA110" s="409">
        <f>+'１次効果'!AA198</f>
        <v>2.9971261199098712E-4</v>
      </c>
      <c r="AB110" s="409">
        <f>+'１次効果'!AB198</f>
        <v>5.2428368495667527E-3</v>
      </c>
      <c r="AC110" s="409">
        <f>+'１次効果'!AC198</f>
        <v>3.0179624675215149E-4</v>
      </c>
      <c r="AD110" s="409">
        <f>+'１次効果'!AD198</f>
        <v>3.0956210507826986E-4</v>
      </c>
      <c r="AE110" s="409">
        <f>+'１次効果'!AE198</f>
        <v>3.8498352157654523E-4</v>
      </c>
      <c r="AF110" s="409">
        <f>+'１次効果'!AF198</f>
        <v>9.8456740388091474E-5</v>
      </c>
      <c r="AG110" s="409">
        <f>+'１次効果'!AG198</f>
        <v>1.979181423550407E-4</v>
      </c>
      <c r="AH110" s="409">
        <f>+'１次効果'!AH198</f>
        <v>4.7833011068023723E-4</v>
      </c>
      <c r="AI110" s="409">
        <f>+'１次効果'!AI198</f>
        <v>4.0241376187073806E-4</v>
      </c>
      <c r="AJ110" s="409">
        <f>+'１次効果'!AJ198</f>
        <v>3.0885462983323218E-4</v>
      </c>
      <c r="AK110" s="409">
        <f>+'１次効果'!AK198</f>
        <v>2.6181640801931463E-4</v>
      </c>
      <c r="AL110" s="409">
        <f>+'１次効果'!AL198</f>
        <v>2.6583128276940344E-4</v>
      </c>
      <c r="AM110" s="409">
        <f>+'１次効果'!AM198</f>
        <v>5.5916368211298773E-3</v>
      </c>
      <c r="AN110" s="409">
        <f>+'１次効果'!AN198</f>
        <v>2.0233899682817384E-4</v>
      </c>
      <c r="AO110" s="409">
        <f>+'１次効果'!AO198</f>
        <v>1.6952071812855623E-4</v>
      </c>
      <c r="AP110" s="411">
        <f>+'１次効果'!AP198</f>
        <v>2.5267809712612284E-4</v>
      </c>
    </row>
    <row r="111" spans="2:42">
      <c r="B111" s="273">
        <f>'１次効果'!B66</f>
        <v>16</v>
      </c>
      <c r="C111" s="297" t="str">
        <f>'１次効果'!C66</f>
        <v>生産用機械</v>
      </c>
      <c r="D111" s="409">
        <f>+'１次効果'!D199</f>
        <v>3.5381674159987437E-5</v>
      </c>
      <c r="E111" s="409">
        <f>+'１次効果'!E199</f>
        <v>5.3232833244239436E-5</v>
      </c>
      <c r="F111" s="409">
        <f>+'１次効果'!F199</f>
        <v>3.7283986848065778E-5</v>
      </c>
      <c r="G111" s="409">
        <f>+'１次効果'!G199</f>
        <v>4.4383808237166331E-4</v>
      </c>
      <c r="H111" s="409">
        <f>+'１次効果'!H199</f>
        <v>6.0807819922094408E-5</v>
      </c>
      <c r="I111" s="409">
        <f>+'１次効果'!I199</f>
        <v>6.9976673543805686E-5</v>
      </c>
      <c r="J111" s="409">
        <f>+'１次効果'!J199</f>
        <v>8.531853533802193E-5</v>
      </c>
      <c r="K111" s="409">
        <f>+'１次効果'!K199</f>
        <v>7.7250384692218829E-5</v>
      </c>
      <c r="L111" s="409">
        <f>+'１次効果'!L199</f>
        <v>1.2465546872843902E-5</v>
      </c>
      <c r="M111" s="409">
        <f>+'１次効果'!M199</f>
        <v>3.380557795144792E-4</v>
      </c>
      <c r="N111" s="409">
        <f>+'１次効果'!N199</f>
        <v>2.5155219616855286E-4</v>
      </c>
      <c r="O111" s="409">
        <f>+'１次効果'!O199</f>
        <v>1.9785511540629407E-4</v>
      </c>
      <c r="P111" s="409">
        <f>+'１次効果'!P199</f>
        <v>5.4779830756574832E-5</v>
      </c>
      <c r="Q111" s="409">
        <f>+'１次効果'!Q199</f>
        <v>1.0065961234046086E-4</v>
      </c>
      <c r="R111" s="409">
        <f>+'１次効果'!R199</f>
        <v>6.7043722750354797E-4</v>
      </c>
      <c r="S111" s="409">
        <f>+'１次効果'!S199</f>
        <v>1.0180744244524758</v>
      </c>
      <c r="T111" s="409">
        <f>+'１次効果'!T199</f>
        <v>3.8400459096887813E-4</v>
      </c>
      <c r="U111" s="409">
        <f>+'１次効果'!U199</f>
        <v>5.4063624622614586E-4</v>
      </c>
      <c r="V111" s="409">
        <f>+'１次効果'!V199</f>
        <v>2.5332528886649902E-4</v>
      </c>
      <c r="W111" s="409">
        <f>+'１次効果'!W199</f>
        <v>1.5843781431026366E-4</v>
      </c>
      <c r="X111" s="409">
        <f>+'１次効果'!X199</f>
        <v>1.77550657544405E-4</v>
      </c>
      <c r="Y111" s="409">
        <f>+'１次効果'!Y199</f>
        <v>7.0104293326165716E-5</v>
      </c>
      <c r="Z111" s="409">
        <f>+'１次効果'!Z199</f>
        <v>1.575812859979028E-4</v>
      </c>
      <c r="AA111" s="409">
        <f>+'１次効果'!AA199</f>
        <v>1.0053418448780456E-4</v>
      </c>
      <c r="AB111" s="409">
        <f>+'１次効果'!AB199</f>
        <v>2.3730059071376712E-4</v>
      </c>
      <c r="AC111" s="409">
        <f>+'１次効果'!AC199</f>
        <v>9.8394859481365317E-5</v>
      </c>
      <c r="AD111" s="409">
        <f>+'１次効果'!AD199</f>
        <v>1.0985046972868188E-4</v>
      </c>
      <c r="AE111" s="409">
        <f>+'１次効果'!AE199</f>
        <v>1.4293969306720028E-4</v>
      </c>
      <c r="AF111" s="409">
        <f>+'１次効果'!AF199</f>
        <v>2.7818874281445671E-5</v>
      </c>
      <c r="AG111" s="409">
        <f>+'１次効果'!AG199</f>
        <v>6.1212976970864881E-5</v>
      </c>
      <c r="AH111" s="409">
        <f>+'１次効果'!AH199</f>
        <v>1.7019002778498511E-4</v>
      </c>
      <c r="AI111" s="409">
        <f>+'１次効果'!AI199</f>
        <v>1.0214514081267312E-4</v>
      </c>
      <c r="AJ111" s="409">
        <f>+'１次効果'!AJ199</f>
        <v>9.6357921146264828E-5</v>
      </c>
      <c r="AK111" s="409">
        <f>+'１次効果'!AK199</f>
        <v>7.6720504714680772E-5</v>
      </c>
      <c r="AL111" s="409">
        <f>+'１次効果'!AL199</f>
        <v>9.6509268766767109E-5</v>
      </c>
      <c r="AM111" s="409">
        <f>+'１次効果'!AM199</f>
        <v>2.158888803669109E-3</v>
      </c>
      <c r="AN111" s="409">
        <f>+'１次効果'!AN199</f>
        <v>5.8560960499312175E-5</v>
      </c>
      <c r="AO111" s="409">
        <f>+'１次効果'!AO199</f>
        <v>3.0486090639057033E-5</v>
      </c>
      <c r="AP111" s="411">
        <f>+'１次効果'!AP199</f>
        <v>8.1074693852440161E-5</v>
      </c>
    </row>
    <row r="112" spans="2:42">
      <c r="B112" s="273">
        <f>'１次効果'!B67</f>
        <v>17</v>
      </c>
      <c r="C112" s="297" t="str">
        <f>'１次効果'!C67</f>
        <v>業務用機械</v>
      </c>
      <c r="D112" s="409">
        <f>+'１次効果'!D200</f>
        <v>1.8528387599658236E-4</v>
      </c>
      <c r="E112" s="409">
        <f>+'１次効果'!E200</f>
        <v>5.3668993696028201E-5</v>
      </c>
      <c r="F112" s="409">
        <f>+'１次効果'!F200</f>
        <v>5.317375772635318E-5</v>
      </c>
      <c r="G112" s="409">
        <f>+'１次効果'!G200</f>
        <v>1.8132182327263715E-4</v>
      </c>
      <c r="H112" s="409">
        <f>+'１次効果'!H200</f>
        <v>7.4839090788035407E-5</v>
      </c>
      <c r="I112" s="409">
        <f>+'１次効果'!I200</f>
        <v>8.1556260448216125E-5</v>
      </c>
      <c r="J112" s="409">
        <f>+'１次効果'!J200</f>
        <v>6.1208213085806271E-5</v>
      </c>
      <c r="K112" s="409">
        <f>+'１次効果'!K200</f>
        <v>7.7265543715780406E-5</v>
      </c>
      <c r="L112" s="409">
        <f>+'１次効果'!L200</f>
        <v>9.3187141134076482E-6</v>
      </c>
      <c r="M112" s="409">
        <f>+'１次効果'!M200</f>
        <v>7.4080643895052425E-5</v>
      </c>
      <c r="N112" s="409">
        <f>+'１次効果'!N200</f>
        <v>1.1035316149672544E-4</v>
      </c>
      <c r="O112" s="409">
        <f>+'１次効果'!O200</f>
        <v>5.1302682173845357E-5</v>
      </c>
      <c r="P112" s="409">
        <f>+'１次効果'!P200</f>
        <v>4.5866622549146793E-5</v>
      </c>
      <c r="Q112" s="409">
        <f>+'１次効果'!Q200</f>
        <v>6.4377068118893715E-5</v>
      </c>
      <c r="R112" s="409">
        <f>+'１次効果'!R200</f>
        <v>4.3223746855590705E-4</v>
      </c>
      <c r="S112" s="409">
        <f>+'１次効果'!S200</f>
        <v>1.8422733653501566E-3</v>
      </c>
      <c r="T112" s="409">
        <f>+'１次効果'!T200</f>
        <v>1.039482278503131</v>
      </c>
      <c r="U112" s="409">
        <f>+'１次効果'!U200</f>
        <v>2.2231471138888607E-4</v>
      </c>
      <c r="V112" s="409">
        <f>+'１次効果'!V200</f>
        <v>3.0879516229257353E-4</v>
      </c>
      <c r="W112" s="409">
        <f>+'１次効果'!W200</f>
        <v>1.6892771476267657E-4</v>
      </c>
      <c r="X112" s="409">
        <f>+'１次効果'!X200</f>
        <v>2.0463017628198174E-4</v>
      </c>
      <c r="Y112" s="409">
        <f>+'１次効果'!Y200</f>
        <v>1.5058792492920626E-4</v>
      </c>
      <c r="Z112" s="409">
        <f>+'１次効果'!Z200</f>
        <v>2.0086670499243757E-4</v>
      </c>
      <c r="AA112" s="409">
        <f>+'１次効果'!AA200</f>
        <v>9.4340826961264299E-5</v>
      </c>
      <c r="AB112" s="409">
        <f>+'１次効果'!AB200</f>
        <v>2.2659925324513988E-4</v>
      </c>
      <c r="AC112" s="409">
        <f>+'１次効果'!AC200</f>
        <v>1.3063410660589856E-4</v>
      </c>
      <c r="AD112" s="409">
        <f>+'１次効果'!AD200</f>
        <v>1.9897717506833489E-4</v>
      </c>
      <c r="AE112" s="409">
        <f>+'１次効果'!AE200</f>
        <v>1.6643495809960592E-4</v>
      </c>
      <c r="AF112" s="409">
        <f>+'１次効果'!AF200</f>
        <v>2.9425719091194102E-5</v>
      </c>
      <c r="AG112" s="409">
        <f>+'１次効果'!AG200</f>
        <v>7.8708293875164701E-5</v>
      </c>
      <c r="AH112" s="409">
        <f>+'１次効果'!AH200</f>
        <v>1.9566032259832675E-4</v>
      </c>
      <c r="AI112" s="409">
        <f>+'１次効果'!AI200</f>
        <v>7.6131636040152443E-4</v>
      </c>
      <c r="AJ112" s="409">
        <f>+'１次効果'!AJ200</f>
        <v>1.2805853016669113E-4</v>
      </c>
      <c r="AK112" s="409">
        <f>+'１次効果'!AK200</f>
        <v>2.8912471355621717E-3</v>
      </c>
      <c r="AL112" s="409">
        <f>+'１次効果'!AL200</f>
        <v>1.3399814622720388E-4</v>
      </c>
      <c r="AM112" s="409">
        <f>+'１次効果'!AM200</f>
        <v>1.9650564028216083E-3</v>
      </c>
      <c r="AN112" s="409">
        <f>+'１次効果'!AN200</f>
        <v>1.8258999355946355E-4</v>
      </c>
      <c r="AO112" s="409">
        <f>+'１次効果'!AO200</f>
        <v>6.9068590244716925E-3</v>
      </c>
      <c r="AP112" s="411">
        <f>+'１次効果'!AP200</f>
        <v>2.2509155328080145E-4</v>
      </c>
    </row>
    <row r="113" spans="2:42">
      <c r="B113" s="273">
        <f>'１次効果'!B68</f>
        <v>18</v>
      </c>
      <c r="C113" s="297" t="str">
        <f>'１次効果'!C68</f>
        <v>電子部品</v>
      </c>
      <c r="D113" s="409">
        <f>+'１次効果'!D201</f>
        <v>1.0668922019286428E-4</v>
      </c>
      <c r="E113" s="409">
        <f>+'１次効果'!E201</f>
        <v>1.3293216904444879E-4</v>
      </c>
      <c r="F113" s="409">
        <f>+'１次効果'!F201</f>
        <v>1.7586327731277534E-4</v>
      </c>
      <c r="G113" s="409">
        <f>+'１次効果'!G201</f>
        <v>4.5869902206977712E-4</v>
      </c>
      <c r="H113" s="409">
        <f>+'１次効果'!H201</f>
        <v>1.6372520121060513E-4</v>
      </c>
      <c r="I113" s="409">
        <f>+'１次効果'!I201</f>
        <v>1.9253305011165362E-4</v>
      </c>
      <c r="J113" s="409">
        <f>+'１次効果'!J201</f>
        <v>1.5208219395641508E-4</v>
      </c>
      <c r="K113" s="409">
        <f>+'１次効果'!K201</f>
        <v>1.960096682687485E-4</v>
      </c>
      <c r="L113" s="409">
        <f>+'１次効果'!L201</f>
        <v>2.3448076265157495E-5</v>
      </c>
      <c r="M113" s="409">
        <f>+'１次効果'!M201</f>
        <v>1.8404309166307616E-4</v>
      </c>
      <c r="N113" s="409">
        <f>+'１次効果'!N201</f>
        <v>2.7386383564482548E-4</v>
      </c>
      <c r="O113" s="409">
        <f>+'１次効果'!O201</f>
        <v>1.2671576902462009E-4</v>
      </c>
      <c r="P113" s="409">
        <f>+'１次効果'!P201</f>
        <v>2.8118010003087542E-4</v>
      </c>
      <c r="Q113" s="409">
        <f>+'１次効果'!Q201</f>
        <v>3.6985943499240153E-4</v>
      </c>
      <c r="R113" s="409">
        <f>+'１次効果'!R201</f>
        <v>9.1416642322504583E-4</v>
      </c>
      <c r="S113" s="409">
        <f>+'１次効果'!S201</f>
        <v>3.0612410263839923E-3</v>
      </c>
      <c r="T113" s="409">
        <f>+'１次効果'!T201</f>
        <v>5.5944587495445106E-2</v>
      </c>
      <c r="U113" s="409">
        <f>+'１次効果'!U201</f>
        <v>1.0806210140452612</v>
      </c>
      <c r="V113" s="409">
        <f>+'１次効果'!V201</f>
        <v>1.7601301844302898E-2</v>
      </c>
      <c r="W113" s="409">
        <f>+'１次効果'!W201</f>
        <v>8.832422627408551E-2</v>
      </c>
      <c r="X113" s="409">
        <f>+'１次効果'!X201</f>
        <v>3.8926997497878515E-3</v>
      </c>
      <c r="Y113" s="409">
        <f>+'１次効果'!Y201</f>
        <v>1.0023900491720153E-3</v>
      </c>
      <c r="Z113" s="409">
        <f>+'１次効果'!Z201</f>
        <v>4.6444168157119971E-4</v>
      </c>
      <c r="AA113" s="409">
        <f>+'１次効果'!AA201</f>
        <v>2.5006532286730228E-4</v>
      </c>
      <c r="AB113" s="409">
        <f>+'１次効果'!AB201</f>
        <v>5.2092416748451278E-4</v>
      </c>
      <c r="AC113" s="409">
        <f>+'１次効果'!AC201</f>
        <v>2.8063639775249751E-4</v>
      </c>
      <c r="AD113" s="409">
        <f>+'１次効果'!AD201</f>
        <v>3.0148434963800152E-4</v>
      </c>
      <c r="AE113" s="409">
        <f>+'１次効果'!AE201</f>
        <v>4.0348511380330606E-4</v>
      </c>
      <c r="AF113" s="409">
        <f>+'１次効果'!AF201</f>
        <v>7.3226755944059906E-5</v>
      </c>
      <c r="AG113" s="409">
        <f>+'１次効果'!AG201</f>
        <v>1.8029459600199589E-4</v>
      </c>
      <c r="AH113" s="409">
        <f>+'１次効果'!AH201</f>
        <v>6.1740330750011346E-4</v>
      </c>
      <c r="AI113" s="409">
        <f>+'１次効果'!AI201</f>
        <v>7.0588403289281775E-4</v>
      </c>
      <c r="AJ113" s="409">
        <f>+'１次効果'!AJ201</f>
        <v>5.7657575613428698E-4</v>
      </c>
      <c r="AK113" s="409">
        <f>+'１次効果'!AK201</f>
        <v>3.6762820564568456E-4</v>
      </c>
      <c r="AL113" s="409">
        <f>+'１次効果'!AL201</f>
        <v>3.0474036308743416E-4</v>
      </c>
      <c r="AM113" s="409">
        <f>+'１次効果'!AM201</f>
        <v>5.2060699771903233E-3</v>
      </c>
      <c r="AN113" s="409">
        <f>+'１次効果'!AN201</f>
        <v>1.7574216871172433E-4</v>
      </c>
      <c r="AO113" s="409">
        <f>+'１次効果'!AO201</f>
        <v>9.0699013950006572E-3</v>
      </c>
      <c r="AP113" s="411">
        <f>+'１次効果'!AP201</f>
        <v>3.0413732810375316E-4</v>
      </c>
    </row>
    <row r="114" spans="2:42">
      <c r="B114" s="273">
        <f>'１次効果'!B69</f>
        <v>19</v>
      </c>
      <c r="C114" s="297" t="str">
        <f>'１次効果'!C69</f>
        <v>電気機械</v>
      </c>
      <c r="D114" s="409">
        <f>+'１次効果'!D202</f>
        <v>4.0790715857249693E-5</v>
      </c>
      <c r="E114" s="409">
        <f>+'１次効果'!E202</f>
        <v>3.6818029861959055E-5</v>
      </c>
      <c r="F114" s="409">
        <f>+'１次効果'!F202</f>
        <v>4.0368343189402023E-4</v>
      </c>
      <c r="G114" s="409">
        <f>+'１次効果'!G202</f>
        <v>2.2925705442008692E-4</v>
      </c>
      <c r="H114" s="409">
        <f>+'１次効果'!H202</f>
        <v>6.6104101653491928E-5</v>
      </c>
      <c r="I114" s="409">
        <f>+'１次効果'!I202</f>
        <v>6.2131478150467291E-5</v>
      </c>
      <c r="J114" s="409">
        <f>+'１次効果'!J202</f>
        <v>9.3089226093439085E-5</v>
      </c>
      <c r="K114" s="409">
        <f>+'１次効果'!K202</f>
        <v>6.9381312448112324E-5</v>
      </c>
      <c r="L114" s="409">
        <f>+'１次効果'!L202</f>
        <v>8.9472708004813881E-6</v>
      </c>
      <c r="M114" s="409">
        <f>+'１次効果'!M202</f>
        <v>6.8366297730022482E-5</v>
      </c>
      <c r="N114" s="409">
        <f>+'１次効果'!N202</f>
        <v>1.0249543188609415E-4</v>
      </c>
      <c r="O114" s="409">
        <f>+'１次効果'!O202</f>
        <v>4.8950113282119468E-5</v>
      </c>
      <c r="P114" s="409">
        <f>+'１次効果'!P202</f>
        <v>5.6299090460952786E-5</v>
      </c>
      <c r="Q114" s="409">
        <f>+'１次効果'!Q202</f>
        <v>2.2410600529521277E-4</v>
      </c>
      <c r="R114" s="409">
        <f>+'１次効果'!R202</f>
        <v>1.4713056324701579E-3</v>
      </c>
      <c r="S114" s="409">
        <f>+'１次効果'!S202</f>
        <v>4.7059730193862587E-3</v>
      </c>
      <c r="T114" s="409">
        <f>+'１次効果'!T202</f>
        <v>4.7457401962493415E-3</v>
      </c>
      <c r="U114" s="409">
        <f>+'１次効果'!U202</f>
        <v>3.2169761172674903E-3</v>
      </c>
      <c r="V114" s="409">
        <f>+'１次効果'!V202</f>
        <v>1.0345050453783089</v>
      </c>
      <c r="W114" s="409">
        <f>+'１次効果'!W202</f>
        <v>4.994239278735553E-3</v>
      </c>
      <c r="X114" s="409">
        <f>+'１次効果'!X202</f>
        <v>5.4626291416794487E-3</v>
      </c>
      <c r="Y114" s="409">
        <f>+'１次効果'!Y202</f>
        <v>1.9743158592878027E-4</v>
      </c>
      <c r="Z114" s="409">
        <f>+'１次効果'!Z202</f>
        <v>1.2677090140573585E-3</v>
      </c>
      <c r="AA114" s="409">
        <f>+'１次効果'!AA202</f>
        <v>9.6832765506396848E-5</v>
      </c>
      <c r="AB114" s="409">
        <f>+'１次効果'!AB202</f>
        <v>2.3612959047100658E-4</v>
      </c>
      <c r="AC114" s="409">
        <f>+'１次効果'!AC202</f>
        <v>8.7790707555249347E-5</v>
      </c>
      <c r="AD114" s="409">
        <f>+'１次効果'!AD202</f>
        <v>1.1157097633131982E-4</v>
      </c>
      <c r="AE114" s="409">
        <f>+'１次効果'!AE202</f>
        <v>1.2009011487187488E-4</v>
      </c>
      <c r="AF114" s="409">
        <f>+'１次効果'!AF202</f>
        <v>3.3974467333427826E-5</v>
      </c>
      <c r="AG114" s="409">
        <f>+'１次効果'!AG202</f>
        <v>9.4918551760544292E-5</v>
      </c>
      <c r="AH114" s="409">
        <f>+'１次効果'!AH202</f>
        <v>1.5975244808242648E-4</v>
      </c>
      <c r="AI114" s="409">
        <f>+'１次効果'!AI202</f>
        <v>2.9831808501525737E-4</v>
      </c>
      <c r="AJ114" s="409">
        <f>+'１次効果'!AJ202</f>
        <v>1.7162011117265082E-4</v>
      </c>
      <c r="AK114" s="409">
        <f>+'１次効果'!AK202</f>
        <v>8.8457577873205637E-5</v>
      </c>
      <c r="AL114" s="409">
        <f>+'１次効果'!AL202</f>
        <v>8.3038000038231408E-5</v>
      </c>
      <c r="AM114" s="409">
        <f>+'１次効果'!AM202</f>
        <v>1.7135844849710262E-3</v>
      </c>
      <c r="AN114" s="409">
        <f>+'１次効果'!AN202</f>
        <v>7.9506355118470783E-5</v>
      </c>
      <c r="AO114" s="409">
        <f>+'１次効果'!AO202</f>
        <v>8.609249745898598E-5</v>
      </c>
      <c r="AP114" s="411">
        <f>+'１次効果'!AP202</f>
        <v>2.5597923746482773E-4</v>
      </c>
    </row>
    <row r="115" spans="2:42">
      <c r="B115" s="273">
        <f>'１次効果'!B70</f>
        <v>20</v>
      </c>
      <c r="C115" s="297" t="str">
        <f>'１次効果'!C70</f>
        <v>情報通信機器</v>
      </c>
      <c r="D115" s="409">
        <f>+'１次効果'!D203</f>
        <v>1.0894210039144557E-6</v>
      </c>
      <c r="E115" s="409">
        <f>+'１次効果'!E203</f>
        <v>3.9668195836086959E-6</v>
      </c>
      <c r="F115" s="409">
        <f>+'１次効果'!F203</f>
        <v>6.4615058537430569E-6</v>
      </c>
      <c r="G115" s="409">
        <f>+'１次効果'!G203</f>
        <v>3.9172001012929326E-6</v>
      </c>
      <c r="H115" s="409">
        <f>+'１次効果'!H203</f>
        <v>2.1177178353498209E-6</v>
      </c>
      <c r="I115" s="409">
        <f>+'１次効果'!I203</f>
        <v>1.6443711013393349E-6</v>
      </c>
      <c r="J115" s="409">
        <f>+'１次効果'!J203</f>
        <v>1.451389099613645E-6</v>
      </c>
      <c r="K115" s="409">
        <f>+'１次効果'!K203</f>
        <v>2.0722455473150115E-6</v>
      </c>
      <c r="L115" s="409">
        <f>+'１次効果'!L203</f>
        <v>3.0280656907316431E-7</v>
      </c>
      <c r="M115" s="409">
        <f>+'１次効果'!M203</f>
        <v>2.1708999256221354E-6</v>
      </c>
      <c r="N115" s="409">
        <f>+'１次効果'!N203</f>
        <v>2.917344495746201E-6</v>
      </c>
      <c r="O115" s="409">
        <f>+'１次効果'!O203</f>
        <v>1.3421116670458839E-6</v>
      </c>
      <c r="P115" s="409">
        <f>+'１次効果'!P203</f>
        <v>1.2382839428444826E-6</v>
      </c>
      <c r="Q115" s="409">
        <f>+'１次効果'!Q203</f>
        <v>2.6355827285111622E-6</v>
      </c>
      <c r="R115" s="409">
        <f>+'１次効果'!R203</f>
        <v>7.167898451377365E-6</v>
      </c>
      <c r="S115" s="409">
        <f>+'１次効果'!S203</f>
        <v>8.6523889399577717E-6</v>
      </c>
      <c r="T115" s="409">
        <f>+'１次効果'!T203</f>
        <v>1.8618353526329564E-6</v>
      </c>
      <c r="U115" s="409">
        <f>+'１次効果'!U203</f>
        <v>3.4056234238365018E-6</v>
      </c>
      <c r="V115" s="409">
        <f>+'１次効果'!V203</f>
        <v>2.8884242865201112E-6</v>
      </c>
      <c r="W115" s="409">
        <f>+'１次効果'!W203</f>
        <v>1.0007618618792733</v>
      </c>
      <c r="X115" s="409">
        <f>+'１次効果'!X203</f>
        <v>2.4932596808625228E-4</v>
      </c>
      <c r="Y115" s="409">
        <f>+'１次効果'!Y203</f>
        <v>2.1669901494652764E-6</v>
      </c>
      <c r="Z115" s="409">
        <f>+'１次効果'!Z203</f>
        <v>4.3486536867357933E-5</v>
      </c>
      <c r="AA115" s="409">
        <f>+'１次効果'!AA203</f>
        <v>2.8171820311468489E-6</v>
      </c>
      <c r="AB115" s="409">
        <f>+'１次効果'!AB203</f>
        <v>5.2180956668963313E-6</v>
      </c>
      <c r="AC115" s="409">
        <f>+'１次効果'!AC203</f>
        <v>2.6041098495167522E-6</v>
      </c>
      <c r="AD115" s="409">
        <f>+'１次効果'!AD203</f>
        <v>6.2422416709794054E-6</v>
      </c>
      <c r="AE115" s="409">
        <f>+'１次効果'!AE203</f>
        <v>5.1996240859711438E-6</v>
      </c>
      <c r="AF115" s="409">
        <f>+'１次効果'!AF203</f>
        <v>1.7643567482171608E-6</v>
      </c>
      <c r="AG115" s="409">
        <f>+'１次効果'!AG203</f>
        <v>4.9732793683926235E-6</v>
      </c>
      <c r="AH115" s="409">
        <f>+'１次効果'!AH203</f>
        <v>7.7576333306703839E-6</v>
      </c>
      <c r="AI115" s="409">
        <f>+'１次効果'!AI203</f>
        <v>2.9369056256253981E-5</v>
      </c>
      <c r="AJ115" s="409">
        <f>+'１次効果'!AJ203</f>
        <v>4.0534613849848265E-6</v>
      </c>
      <c r="AK115" s="409">
        <f>+'１次効果'!AK203</f>
        <v>2.3533073968880655E-6</v>
      </c>
      <c r="AL115" s="409">
        <f>+'１次効果'!AL203</f>
        <v>3.4133192803873317E-6</v>
      </c>
      <c r="AM115" s="409">
        <f>+'１次効果'!AM203</f>
        <v>3.8611407368915497E-5</v>
      </c>
      <c r="AN115" s="409">
        <f>+'１次効果'!AN203</f>
        <v>5.4753900229743714E-6</v>
      </c>
      <c r="AO115" s="409">
        <f>+'１次効果'!AO203</f>
        <v>8.0700064201936938E-7</v>
      </c>
      <c r="AP115" s="411">
        <f>+'１次効果'!AP203</f>
        <v>7.605699074443385E-6</v>
      </c>
    </row>
    <row r="116" spans="2:42">
      <c r="B116" s="273">
        <f>'１次効果'!B71</f>
        <v>21</v>
      </c>
      <c r="C116" s="297" t="str">
        <f>'１次効果'!C71</f>
        <v>輸送機械</v>
      </c>
      <c r="D116" s="409">
        <f>+'１次効果'!D204</f>
        <v>4.7782075550334641E-4</v>
      </c>
      <c r="E116" s="409">
        <f>+'１次効果'!E204</f>
        <v>4.9617644710760851E-4</v>
      </c>
      <c r="F116" s="409">
        <f>+'１次効果'!F204</f>
        <v>2.5086584106944008E-2</v>
      </c>
      <c r="G116" s="409">
        <f>+'１次効果'!G204</f>
        <v>2.0050937476185989E-3</v>
      </c>
      <c r="H116" s="409">
        <f>+'１次効果'!H204</f>
        <v>1.6074496473363036E-3</v>
      </c>
      <c r="I116" s="409">
        <f>+'１次効果'!I204</f>
        <v>7.8054447471665941E-4</v>
      </c>
      <c r="J116" s="409">
        <f>+'１次効果'!J204</f>
        <v>6.6183980532275965E-4</v>
      </c>
      <c r="K116" s="409">
        <f>+'１次効果'!K204</f>
        <v>8.5354387155802314E-4</v>
      </c>
      <c r="L116" s="409">
        <f>+'１次効果'!L204</f>
        <v>1.6622806230643221E-4</v>
      </c>
      <c r="M116" s="409">
        <f>+'１次効果'!M204</f>
        <v>8.0815803723667382E-4</v>
      </c>
      <c r="N116" s="409">
        <f>+'１次効果'!N204</f>
        <v>1.1811788576200134E-3</v>
      </c>
      <c r="O116" s="409">
        <f>+'１次効果'!O204</f>
        <v>6.3086580725071765E-4</v>
      </c>
      <c r="P116" s="409">
        <f>+'１次効果'!P204</f>
        <v>4.9193439707868316E-4</v>
      </c>
      <c r="Q116" s="409">
        <f>+'１次効果'!Q204</f>
        <v>6.612391621841076E-4</v>
      </c>
      <c r="R116" s="409">
        <f>+'１次効果'!R204</f>
        <v>7.5593708009395245E-4</v>
      </c>
      <c r="S116" s="409">
        <f>+'１次効果'!S204</f>
        <v>6.7497470665625516E-4</v>
      </c>
      <c r="T116" s="409">
        <f>+'１次効果'!T204</f>
        <v>7.8165039705283023E-4</v>
      </c>
      <c r="U116" s="409">
        <f>+'１次効果'!U204</f>
        <v>9.7797603751923205E-4</v>
      </c>
      <c r="V116" s="409">
        <f>+'１次効果'!V204</f>
        <v>8.1511030488168139E-4</v>
      </c>
      <c r="W116" s="409">
        <f>+'１次効果'!W204</f>
        <v>7.7953188641319195E-4</v>
      </c>
      <c r="X116" s="409">
        <f>+'１次効果'!X204</f>
        <v>1.2951536237059995</v>
      </c>
      <c r="Y116" s="409">
        <f>+'１次効果'!Y204</f>
        <v>8.0815257754248218E-4</v>
      </c>
      <c r="Z116" s="409">
        <f>+'１次効果'!Z204</f>
        <v>1.5457177592413723E-3</v>
      </c>
      <c r="AA116" s="409">
        <f>+'１次効果'!AA204</f>
        <v>1.1020187087783279E-3</v>
      </c>
      <c r="AB116" s="409">
        <f>+'１次効果'!AB204</f>
        <v>2.0405639068572638E-3</v>
      </c>
      <c r="AC116" s="409">
        <f>+'１次効果'!AC204</f>
        <v>1.1402265152605079E-3</v>
      </c>
      <c r="AD116" s="409">
        <f>+'１次効果'!AD204</f>
        <v>1.1214828619820114E-3</v>
      </c>
      <c r="AE116" s="409">
        <f>+'１次効果'!AE204</f>
        <v>1.5133258830172752E-3</v>
      </c>
      <c r="AF116" s="409">
        <f>+'１次効果'!AF204</f>
        <v>2.8196995462880241E-4</v>
      </c>
      <c r="AG116" s="409">
        <f>+'１次効果'!AG204</f>
        <v>7.3892555791208623E-3</v>
      </c>
      <c r="AH116" s="409">
        <f>+'１次効果'!AH204</f>
        <v>1.7434745903247399E-3</v>
      </c>
      <c r="AI116" s="409">
        <f>+'１次効果'!AI204</f>
        <v>3.3025378788539049E-3</v>
      </c>
      <c r="AJ116" s="409">
        <f>+'１次効果'!AJ204</f>
        <v>1.084370447175996E-3</v>
      </c>
      <c r="AK116" s="409">
        <f>+'１次効果'!AK204</f>
        <v>8.0546643582000575E-4</v>
      </c>
      <c r="AL116" s="409">
        <f>+'１次効果'!AL204</f>
        <v>1.0391150885457451E-3</v>
      </c>
      <c r="AM116" s="409">
        <f>+'１次効果'!AM204</f>
        <v>2.1131739240545594E-2</v>
      </c>
      <c r="AN116" s="409">
        <f>+'１次効果'!AN204</f>
        <v>7.6936167676667849E-4</v>
      </c>
      <c r="AO116" s="409">
        <f>+'１次効果'!AO204</f>
        <v>4.0862079466196275E-4</v>
      </c>
      <c r="AP116" s="411">
        <f>+'１次効果'!AP204</f>
        <v>1.5674961833390178E-3</v>
      </c>
    </row>
    <row r="117" spans="2:42">
      <c r="B117" s="273">
        <f>'１次効果'!B72</f>
        <v>22</v>
      </c>
      <c r="C117" s="297" t="str">
        <f>'１次効果'!C72</f>
        <v>その他の製造工業製品</v>
      </c>
      <c r="D117" s="409">
        <f>+'１次効果'!D205</f>
        <v>4.1116426537425917E-3</v>
      </c>
      <c r="E117" s="409">
        <f>+'１次効果'!E205</f>
        <v>2.3578067764730672E-2</v>
      </c>
      <c r="F117" s="409">
        <f>+'１次効果'!F205</f>
        <v>2.2519278955306751E-3</v>
      </c>
      <c r="G117" s="409">
        <f>+'１次効果'!G205</f>
        <v>3.3715823532217302E-3</v>
      </c>
      <c r="H117" s="409">
        <f>+'１次効果'!H205</f>
        <v>5.3933329201536389E-3</v>
      </c>
      <c r="I117" s="409">
        <f>+'１次効果'!I205</f>
        <v>7.0654405942860111E-3</v>
      </c>
      <c r="J117" s="409">
        <f>+'１次効果'!J205</f>
        <v>7.809907057827436E-3</v>
      </c>
      <c r="K117" s="409">
        <f>+'１次効果'!K205</f>
        <v>2.7516916454411607E-3</v>
      </c>
      <c r="L117" s="409">
        <f>+'１次効果'!L205</f>
        <v>1.5221483003452759E-4</v>
      </c>
      <c r="M117" s="409">
        <f>+'１次効果'!M205</f>
        <v>2.1737647588212735E-3</v>
      </c>
      <c r="N117" s="409">
        <f>+'１次効果'!N205</f>
        <v>8.8781713190049516E-3</v>
      </c>
      <c r="O117" s="409">
        <f>+'１次効果'!O205</f>
        <v>8.1339566741265631E-3</v>
      </c>
      <c r="P117" s="409">
        <f>+'１次効果'!P205</f>
        <v>2.7361025428916289E-2</v>
      </c>
      <c r="Q117" s="409">
        <f>+'１次効果'!Q205</f>
        <v>2.1390815309291398E-3</v>
      </c>
      <c r="R117" s="409">
        <f>+'１次効果'!R205</f>
        <v>1.6904483527940667E-3</v>
      </c>
      <c r="S117" s="409">
        <f>+'１次効果'!S205</f>
        <v>2.380229003094171E-3</v>
      </c>
      <c r="T117" s="409">
        <f>+'１次効果'!T205</f>
        <v>3.6678024641918325E-3</v>
      </c>
      <c r="U117" s="409">
        <f>+'１次効果'!U205</f>
        <v>4.4964568249506341E-3</v>
      </c>
      <c r="V117" s="409">
        <f>+'１次効果'!V205</f>
        <v>2.3934063117092468E-3</v>
      </c>
      <c r="W117" s="409">
        <f>+'１次効果'!W205</f>
        <v>3.8915903888293024E-3</v>
      </c>
      <c r="X117" s="409">
        <f>+'１次効果'!X205</f>
        <v>1.6553456625747589E-3</v>
      </c>
      <c r="Y117" s="409">
        <f>+'１次効果'!Y205</f>
        <v>1.0167903955213453</v>
      </c>
      <c r="Z117" s="409">
        <f>+'１次効果'!Z205</f>
        <v>2.3861466128518236E-3</v>
      </c>
      <c r="AA117" s="409">
        <f>+'１次効果'!AA205</f>
        <v>6.0520812016660397E-3</v>
      </c>
      <c r="AB117" s="409">
        <f>+'１次効果'!AB205</f>
        <v>2.5825557788298733E-3</v>
      </c>
      <c r="AC117" s="409">
        <f>+'１次効果'!AC205</f>
        <v>2.4411653912025781E-3</v>
      </c>
      <c r="AD117" s="409">
        <f>+'１次効果'!AD205</f>
        <v>2.8956293419318698E-3</v>
      </c>
      <c r="AE117" s="409">
        <f>+'１次効果'!AE205</f>
        <v>6.7773986414448499E-3</v>
      </c>
      <c r="AF117" s="409">
        <f>+'１次効果'!AF205</f>
        <v>5.0717050737838902E-4</v>
      </c>
      <c r="AG117" s="409">
        <f>+'１次効果'!AG205</f>
        <v>1.6782675844862554E-3</v>
      </c>
      <c r="AH117" s="409">
        <f>+'１次効果'!AH205</f>
        <v>8.3278287979262778E-3</v>
      </c>
      <c r="AI117" s="409">
        <f>+'１次効果'!AI205</f>
        <v>3.3595719005445608E-3</v>
      </c>
      <c r="AJ117" s="409">
        <f>+'１次効果'!AJ205</f>
        <v>7.3522379782779241E-3</v>
      </c>
      <c r="AK117" s="409">
        <f>+'１次効果'!AK205</f>
        <v>2.4715960633252161E-3</v>
      </c>
      <c r="AL117" s="409">
        <f>+'１次効果'!AL205</f>
        <v>1.5527164681346571E-2</v>
      </c>
      <c r="AM117" s="409">
        <f>+'１次効果'!AM205</f>
        <v>3.0410909122593919E-3</v>
      </c>
      <c r="AN117" s="409">
        <f>+'１次効果'!AN205</f>
        <v>2.8722181948580929E-3</v>
      </c>
      <c r="AO117" s="409">
        <f>+'１次効果'!AO205</f>
        <v>6.1588428852540254E-2</v>
      </c>
      <c r="AP117" s="411">
        <f>+'１次効果'!AP205</f>
        <v>1.8418082753874038E-3</v>
      </c>
    </row>
    <row r="118" spans="2:42">
      <c r="B118" s="273">
        <f>'１次効果'!B73</f>
        <v>23</v>
      </c>
      <c r="C118" s="297" t="str">
        <f>'１次効果'!C73</f>
        <v>建設</v>
      </c>
      <c r="D118" s="409">
        <f>+'１次効果'!D206</f>
        <v>2.537116671110885E-3</v>
      </c>
      <c r="E118" s="409">
        <f>+'１次効果'!E206</f>
        <v>1.4965464804678362E-3</v>
      </c>
      <c r="F118" s="409">
        <f>+'１次効果'!F206</f>
        <v>1.4564460828612909E-3</v>
      </c>
      <c r="G118" s="409">
        <f>+'１次効果'!G206</f>
        <v>7.9385160773086817E-3</v>
      </c>
      <c r="H118" s="409">
        <f>+'１次効果'!H206</f>
        <v>1.2615970601873949E-3</v>
      </c>
      <c r="I118" s="409">
        <f>+'１次効果'!I206</f>
        <v>3.8165371681516758E-3</v>
      </c>
      <c r="J118" s="409">
        <f>+'１次効果'!J206</f>
        <v>4.8605393708076369E-3</v>
      </c>
      <c r="K118" s="409">
        <f>+'１次効果'!K206</f>
        <v>5.8994824124496562E-3</v>
      </c>
      <c r="L118" s="409">
        <f>+'１次効果'!L206</f>
        <v>4.4193705975784884E-4</v>
      </c>
      <c r="M118" s="409">
        <f>+'１次効果'!M206</f>
        <v>4.3283902097787244E-3</v>
      </c>
      <c r="N118" s="409">
        <f>+'１次効果'!N206</f>
        <v>7.550404186466169E-3</v>
      </c>
      <c r="O118" s="409">
        <f>+'１次効果'!O206</f>
        <v>5.9130697975888075E-3</v>
      </c>
      <c r="P118" s="409">
        <f>+'１次効果'!P206</f>
        <v>3.4499229597549099E-3</v>
      </c>
      <c r="Q118" s="409">
        <f>+'１次効果'!Q206</f>
        <v>5.7819399782577515E-3</v>
      </c>
      <c r="R118" s="409">
        <f>+'１次効果'!R206</f>
        <v>3.4300749815163872E-3</v>
      </c>
      <c r="S118" s="409">
        <f>+'１次効果'!S206</f>
        <v>2.231491960849328E-3</v>
      </c>
      <c r="T118" s="409">
        <f>+'１次効果'!T206</f>
        <v>1.5160723036357687E-3</v>
      </c>
      <c r="U118" s="409">
        <f>+'１次効果'!U206</f>
        <v>3.3770906128844543E-3</v>
      </c>
      <c r="V118" s="409">
        <f>+'１次効果'!V206</f>
        <v>3.1426900426296854E-3</v>
      </c>
      <c r="W118" s="409">
        <f>+'１次効果'!W206</f>
        <v>2.8729112284686972E-3</v>
      </c>
      <c r="X118" s="409">
        <f>+'１次効果'!X206</f>
        <v>1.088971670231757E-3</v>
      </c>
      <c r="Y118" s="409">
        <f>+'１次効果'!Y206</f>
        <v>2.1253548187647078E-3</v>
      </c>
      <c r="Z118" s="409">
        <f>+'１次効果'!Z206</f>
        <v>1.0015119721264225</v>
      </c>
      <c r="AA118" s="409">
        <f>+'１次効果'!AA206</f>
        <v>1.3240935406078151E-2</v>
      </c>
      <c r="AB118" s="409">
        <f>+'１次効果'!AB206</f>
        <v>2.6699863844557119E-2</v>
      </c>
      <c r="AC118" s="409">
        <f>+'１次効果'!AC206</f>
        <v>4.2909732882075047E-3</v>
      </c>
      <c r="AD118" s="409">
        <f>+'１次効果'!AD206</f>
        <v>3.3164226434862945E-3</v>
      </c>
      <c r="AE118" s="409">
        <f>+'１次効果'!AE206</f>
        <v>3.0206474194978015E-3</v>
      </c>
      <c r="AF118" s="409">
        <f>+'１次効果'!AF206</f>
        <v>9.3067119633379394E-3</v>
      </c>
      <c r="AG118" s="409">
        <f>+'１次効果'!AG206</f>
        <v>3.719179377671071E-3</v>
      </c>
      <c r="AH118" s="409">
        <f>+'１次効果'!AH206</f>
        <v>7.2555344105502215E-3</v>
      </c>
      <c r="AI118" s="409">
        <f>+'１次効果'!AI206</f>
        <v>6.7684094234619786E-3</v>
      </c>
      <c r="AJ118" s="409">
        <f>+'１次効果'!AJ206</f>
        <v>5.2612031850273267E-3</v>
      </c>
      <c r="AK118" s="409">
        <f>+'１次効果'!AK206</f>
        <v>3.2062630454965306E-3</v>
      </c>
      <c r="AL118" s="409">
        <f>+'１次効果'!AL206</f>
        <v>2.2117207548832739E-3</v>
      </c>
      <c r="AM118" s="409">
        <f>+'１次効果'!AM206</f>
        <v>1.61460381497504E-3</v>
      </c>
      <c r="AN118" s="409">
        <f>+'１次効果'!AN206</f>
        <v>2.8333072972557705E-3</v>
      </c>
      <c r="AO118" s="409">
        <f>+'１次効果'!AO206</f>
        <v>9.1254493606514591E-4</v>
      </c>
      <c r="AP118" s="411">
        <f>+'１次効果'!AP206</f>
        <v>2.3364774610578586E-3</v>
      </c>
    </row>
    <row r="119" spans="2:42">
      <c r="B119" s="273">
        <f>'１次効果'!B74</f>
        <v>24</v>
      </c>
      <c r="C119" s="297" t="str">
        <f>'１次効果'!C74</f>
        <v>電力・ガス・熱供給</v>
      </c>
      <c r="D119" s="409">
        <f>+'１次効果'!D207</f>
        <v>9.7817975456037272E-3</v>
      </c>
      <c r="E119" s="409">
        <f>+'１次効果'!E207</f>
        <v>2.8025759819280249E-3</v>
      </c>
      <c r="F119" s="409">
        <f>+'１次効果'!F207</f>
        <v>5.5335255585069179E-3</v>
      </c>
      <c r="G119" s="409">
        <f>+'１次効果'!G207</f>
        <v>2.8093444729056262E-2</v>
      </c>
      <c r="H119" s="409">
        <f>+'１次効果'!H207</f>
        <v>1.4319783674140154E-2</v>
      </c>
      <c r="I119" s="409">
        <f>+'１次効果'!I207</f>
        <v>2.6990498172906427E-2</v>
      </c>
      <c r="J119" s="409">
        <f>+'１次効果'!J207</f>
        <v>3.7607214050965961E-2</v>
      </c>
      <c r="K119" s="409">
        <f>+'１次効果'!K207</f>
        <v>3.5523173653733787E-2</v>
      </c>
      <c r="L119" s="409">
        <f>+'１次効果'!L207</f>
        <v>6.7590109993187096E-3</v>
      </c>
      <c r="M119" s="409">
        <f>+'１次効果'!M207</f>
        <v>3.5136806237376396E-2</v>
      </c>
      <c r="N119" s="409">
        <f>+'１次効果'!N207</f>
        <v>5.3408062633612995E-2</v>
      </c>
      <c r="O119" s="409">
        <f>+'１次効果'!O207</f>
        <v>7.4687719370968839E-2</v>
      </c>
      <c r="P119" s="409">
        <f>+'１次効果'!P207</f>
        <v>2.648461007887323E-2</v>
      </c>
      <c r="Q119" s="409">
        <f>+'１次効果'!Q207</f>
        <v>2.4341697167644429E-2</v>
      </c>
      <c r="R119" s="409">
        <f>+'１次効果'!R207</f>
        <v>2.7927062397237717E-2</v>
      </c>
      <c r="S119" s="409">
        <f>+'１次効果'!S207</f>
        <v>1.3317304170527249E-2</v>
      </c>
      <c r="T119" s="409">
        <f>+'１次効果'!T207</f>
        <v>1.2356832536269735E-2</v>
      </c>
      <c r="U119" s="409">
        <f>+'１次効果'!U207</f>
        <v>3.4055747853815294E-2</v>
      </c>
      <c r="V119" s="409">
        <f>+'１次効果'!V207</f>
        <v>1.2697266452556056E-2</v>
      </c>
      <c r="W119" s="409">
        <f>+'１次効果'!W207</f>
        <v>1.1812851941117603E-2</v>
      </c>
      <c r="X119" s="409">
        <f>+'１次効果'!X207</f>
        <v>1.3862406183047644E-2</v>
      </c>
      <c r="Y119" s="409">
        <f>+'１次効果'!Y207</f>
        <v>1.1823592195537688E-2</v>
      </c>
      <c r="Z119" s="409">
        <f>+'１次効果'!Z207</f>
        <v>6.2822872075606268E-3</v>
      </c>
      <c r="AA119" s="409">
        <f>+'１次効果'!AA207</f>
        <v>1.0788170836032109</v>
      </c>
      <c r="AB119" s="409">
        <f>+'１次効果'!AB207</f>
        <v>3.6424769492665376E-2</v>
      </c>
      <c r="AC119" s="409">
        <f>+'１次効果'!AC207</f>
        <v>7.6269598366364336E-2</v>
      </c>
      <c r="AD119" s="409">
        <f>+'１次効果'!AD207</f>
        <v>2.2761857962443934E-2</v>
      </c>
      <c r="AE119" s="409">
        <f>+'１次効果'!AE207</f>
        <v>5.2767867232129508E-3</v>
      </c>
      <c r="AF119" s="409">
        <f>+'１次効果'!AF207</f>
        <v>1.7869295731241079E-3</v>
      </c>
      <c r="AG119" s="409">
        <f>+'１次効果'!AG207</f>
        <v>9.8269343976660848E-3</v>
      </c>
      <c r="AH119" s="409">
        <f>+'１次効果'!AH207</f>
        <v>8.5378155823138471E-3</v>
      </c>
      <c r="AI119" s="409">
        <f>+'１次効果'!AI207</f>
        <v>9.6898170902058028E-3</v>
      </c>
      <c r="AJ119" s="409">
        <f>+'１次効果'!AJ207</f>
        <v>2.0545699970276089E-2</v>
      </c>
      <c r="AK119" s="409">
        <f>+'１次効果'!AK207</f>
        <v>1.3308661536868712E-2</v>
      </c>
      <c r="AL119" s="409">
        <f>+'１次効果'!AL207</f>
        <v>4.3068868799561724E-3</v>
      </c>
      <c r="AM119" s="409">
        <f>+'１次効果'!AM207</f>
        <v>4.924818753313992E-3</v>
      </c>
      <c r="AN119" s="409">
        <f>+'１次効果'!AN207</f>
        <v>3.124576081412709E-2</v>
      </c>
      <c r="AO119" s="409">
        <f>+'１次効果'!AO207</f>
        <v>6.1041283837960777E-3</v>
      </c>
      <c r="AP119" s="411">
        <f>+'１次効果'!AP207</f>
        <v>7.4542508864050361E-3</v>
      </c>
    </row>
    <row r="120" spans="2:42">
      <c r="B120" s="273">
        <f>'１次効果'!B75</f>
        <v>25</v>
      </c>
      <c r="C120" s="297" t="str">
        <f>'１次効果'!C75</f>
        <v>水道</v>
      </c>
      <c r="D120" s="409">
        <f>+'１次効果'!D208</f>
        <v>1.0144971608720072E-3</v>
      </c>
      <c r="E120" s="409">
        <f>+'１次効果'!E208</f>
        <v>2.557477152711623E-4</v>
      </c>
      <c r="F120" s="409">
        <f>+'１次効果'!F208</f>
        <v>4.6309194031810143E-4</v>
      </c>
      <c r="G120" s="409">
        <f>+'１次効果'!G208</f>
        <v>5.0453484823274955E-3</v>
      </c>
      <c r="H120" s="409">
        <f>+'１次効果'!H208</f>
        <v>2.1669758702042869E-3</v>
      </c>
      <c r="I120" s="409">
        <f>+'１次効果'!I208</f>
        <v>1.4621148737088067E-3</v>
      </c>
      <c r="J120" s="409">
        <f>+'１次効果'!J208</f>
        <v>2.0695385199346419E-3</v>
      </c>
      <c r="K120" s="409">
        <f>+'１次効果'!K208</f>
        <v>3.2055231794160576E-3</v>
      </c>
      <c r="L120" s="409">
        <f>+'１次効果'!L208</f>
        <v>4.4556441596778048E-4</v>
      </c>
      <c r="M120" s="409">
        <f>+'１次効果'!M208</f>
        <v>1.464825990945804E-3</v>
      </c>
      <c r="N120" s="409">
        <f>+'１次効果'!N208</f>
        <v>1.831587350461929E-3</v>
      </c>
      <c r="O120" s="409">
        <f>+'１次効果'!O208</f>
        <v>9.1330848880180333E-4</v>
      </c>
      <c r="P120" s="409">
        <f>+'１次効果'!P208</f>
        <v>7.358606835709535E-4</v>
      </c>
      <c r="Q120" s="409">
        <f>+'１次効果'!Q208</f>
        <v>1.0535950438499881E-3</v>
      </c>
      <c r="R120" s="409">
        <f>+'１次効果'!R208</f>
        <v>1.151293780025178E-3</v>
      </c>
      <c r="S120" s="409">
        <f>+'１次効果'!S208</f>
        <v>9.0473430314431025E-4</v>
      </c>
      <c r="T120" s="409">
        <f>+'１次効果'!T208</f>
        <v>8.4348412903940929E-4</v>
      </c>
      <c r="U120" s="409">
        <f>+'１次効果'!U208</f>
        <v>3.7378992761949929E-3</v>
      </c>
      <c r="V120" s="409">
        <f>+'１次効果'!V208</f>
        <v>9.0632587010581469E-4</v>
      </c>
      <c r="W120" s="409">
        <f>+'１次効果'!W208</f>
        <v>1.065061660331707E-3</v>
      </c>
      <c r="X120" s="409">
        <f>+'１次効果'!X208</f>
        <v>6.2631727357581547E-4</v>
      </c>
      <c r="Y120" s="409">
        <f>+'１次効果'!Y208</f>
        <v>9.5434946248237223E-4</v>
      </c>
      <c r="Z120" s="409">
        <f>+'１次効果'!Z208</f>
        <v>1.1977280931379476E-3</v>
      </c>
      <c r="AA120" s="409">
        <f>+'１次効果'!AA208</f>
        <v>7.8516106539073096E-4</v>
      </c>
      <c r="AB120" s="409">
        <f>+'１次効果'!AB208</f>
        <v>1.0630875412626128</v>
      </c>
      <c r="AC120" s="409">
        <f>+'１次効果'!AC208</f>
        <v>8.3062332110016759E-3</v>
      </c>
      <c r="AD120" s="409">
        <f>+'１次効果'!AD208</f>
        <v>3.2062453999773784E-3</v>
      </c>
      <c r="AE120" s="409">
        <f>+'１次効果'!AE208</f>
        <v>1.4460160559127402E-3</v>
      </c>
      <c r="AF120" s="409">
        <f>+'１次効果'!AF208</f>
        <v>2.7779562437991637E-4</v>
      </c>
      <c r="AG120" s="409">
        <f>+'１次効果'!AG208</f>
        <v>1.5787102594009854E-3</v>
      </c>
      <c r="AH120" s="409">
        <f>+'１次効果'!AH208</f>
        <v>3.8687938107866389E-3</v>
      </c>
      <c r="AI120" s="409">
        <f>+'１次効果'!AI208</f>
        <v>3.4711375517802348E-3</v>
      </c>
      <c r="AJ120" s="409">
        <f>+'１次効果'!AJ208</f>
        <v>1.0040529602720645E-2</v>
      </c>
      <c r="AK120" s="409">
        <f>+'１次効果'!AK208</f>
        <v>5.3131894508828114E-3</v>
      </c>
      <c r="AL120" s="409">
        <f>+'１次効果'!AL208</f>
        <v>2.0693326715925E-3</v>
      </c>
      <c r="AM120" s="409">
        <f>+'１次効果'!AM208</f>
        <v>1.0549667507290838E-3</v>
      </c>
      <c r="AN120" s="409">
        <f>+'１次効果'!AN208</f>
        <v>8.8108482371071391E-3</v>
      </c>
      <c r="AO120" s="409">
        <f>+'１次効果'!AO208</f>
        <v>5.0207193392508417E-4</v>
      </c>
      <c r="AP120" s="411">
        <f>+'１次効果'!AP208</f>
        <v>2.6090176306611361E-3</v>
      </c>
    </row>
    <row r="121" spans="2:42">
      <c r="B121" s="273">
        <f>'１次効果'!B76</f>
        <v>26</v>
      </c>
      <c r="C121" s="297" t="str">
        <f>'１次効果'!C76</f>
        <v>廃棄物処理</v>
      </c>
      <c r="D121" s="409">
        <f>+'１次効果'!D209</f>
        <v>6.3770017208662126E-4</v>
      </c>
      <c r="E121" s="409">
        <f>+'１次効果'!E209</f>
        <v>3.451061066540103E-4</v>
      </c>
      <c r="F121" s="409">
        <f>+'１次効果'!F209</f>
        <v>3.2992597260059848E-4</v>
      </c>
      <c r="G121" s="409">
        <f>+'１次効果'!G209</f>
        <v>3.0354246288943785E-3</v>
      </c>
      <c r="H121" s="409">
        <f>+'１次効果'!H209</f>
        <v>1.4177234767300958E-3</v>
      </c>
      <c r="I121" s="409">
        <f>+'１次効果'!I209</f>
        <v>6.1342345450879094E-4</v>
      </c>
      <c r="J121" s="409">
        <f>+'１次効果'!J209</f>
        <v>8.3953054939679445E-4</v>
      </c>
      <c r="K121" s="409">
        <f>+'１次効果'!K209</f>
        <v>2.3676126542523227E-3</v>
      </c>
      <c r="L121" s="409">
        <f>+'１次効果'!L209</f>
        <v>1.3235096923010562E-4</v>
      </c>
      <c r="M121" s="409">
        <f>+'１次効果'!M209</f>
        <v>6.7891791386362824E-4</v>
      </c>
      <c r="N121" s="409">
        <f>+'１次効果'!N209</f>
        <v>3.1770557618824961E-3</v>
      </c>
      <c r="O121" s="409">
        <f>+'１次効果'!O209</f>
        <v>8.2902837843543934E-4</v>
      </c>
      <c r="P121" s="409">
        <f>+'１次効果'!P209</f>
        <v>1.3226067603343053E-3</v>
      </c>
      <c r="Q121" s="409">
        <f>+'１次効果'!Q209</f>
        <v>5.1659588235758273E-4</v>
      </c>
      <c r="R121" s="409">
        <f>+'１次効果'!R209</f>
        <v>9.0086749073886748E-4</v>
      </c>
      <c r="S121" s="409">
        <f>+'１次効果'!S209</f>
        <v>3.5344651419403863E-4</v>
      </c>
      <c r="T121" s="409">
        <f>+'１次効果'!T209</f>
        <v>5.0357820175567496E-4</v>
      </c>
      <c r="U121" s="409">
        <f>+'１次効果'!U209</f>
        <v>1.3740172450607338E-3</v>
      </c>
      <c r="V121" s="409">
        <f>+'１次効果'!V209</f>
        <v>6.5629637528808382E-4</v>
      </c>
      <c r="W121" s="409">
        <f>+'１次効果'!W209</f>
        <v>7.9384362398094517E-4</v>
      </c>
      <c r="X121" s="409">
        <f>+'１次効果'!X209</f>
        <v>3.5123416348955237E-4</v>
      </c>
      <c r="Y121" s="409">
        <f>+'１次効果'!Y209</f>
        <v>5.4883705133550057E-4</v>
      </c>
      <c r="Z121" s="409">
        <f>+'１次効果'!Z209</f>
        <v>2.8586757530785294E-3</v>
      </c>
      <c r="AA121" s="409">
        <f>+'１次効果'!AA209</f>
        <v>6.2570941393218791E-3</v>
      </c>
      <c r="AB121" s="409">
        <f>+'１次効果'!AB209</f>
        <v>2.1211924319984423E-3</v>
      </c>
      <c r="AC121" s="409">
        <f>+'１次効果'!AC209</f>
        <v>1.0010116556698447</v>
      </c>
      <c r="AD121" s="409">
        <f>+'１次効果'!AD209</f>
        <v>1.4726891272596697E-3</v>
      </c>
      <c r="AE121" s="409">
        <f>+'１次効果'!AE209</f>
        <v>3.2055399597903408E-3</v>
      </c>
      <c r="AF121" s="409">
        <f>+'１次効果'!AF209</f>
        <v>2.6410840162769414E-4</v>
      </c>
      <c r="AG121" s="409">
        <f>+'１次効果'!AG209</f>
        <v>4.442683631203162E-3</v>
      </c>
      <c r="AH121" s="409">
        <f>+'１次効果'!AH209</f>
        <v>7.0874519998293823E-3</v>
      </c>
      <c r="AI121" s="409">
        <f>+'１次効果'!AI209</f>
        <v>2.0856317905480388E-2</v>
      </c>
      <c r="AJ121" s="409">
        <f>+'１次効果'!AJ209</f>
        <v>6.317008285983034E-3</v>
      </c>
      <c r="AK121" s="409">
        <f>+'１次効果'!AK209</f>
        <v>4.2697744639247481E-3</v>
      </c>
      <c r="AL121" s="409">
        <f>+'１次効果'!AL209</f>
        <v>4.5435497723463736E-4</v>
      </c>
      <c r="AM121" s="409">
        <f>+'１次効果'!AM209</f>
        <v>6.1957879974674688E-4</v>
      </c>
      <c r="AN121" s="409">
        <f>+'１次効果'!AN209</f>
        <v>1.7306267286790036E-2</v>
      </c>
      <c r="AO121" s="409">
        <f>+'１次効果'!AO209</f>
        <v>3.5140802279134991E-4</v>
      </c>
      <c r="AP121" s="411">
        <f>+'１次効果'!AP209</f>
        <v>1.675993046188106E-2</v>
      </c>
    </row>
    <row r="122" spans="2:42">
      <c r="B122" s="273">
        <f>'１次効果'!B77</f>
        <v>27</v>
      </c>
      <c r="C122" s="297" t="str">
        <f>'１次効果'!C77</f>
        <v>商業</v>
      </c>
      <c r="D122" s="409">
        <f>+'１次効果'!D210</f>
        <v>1.3702958827585885E-2</v>
      </c>
      <c r="E122" s="409">
        <f>+'１次効果'!E210</f>
        <v>3.3417752885893819E-3</v>
      </c>
      <c r="F122" s="409">
        <f>+'１次効果'!F210</f>
        <v>1.3630109802836677E-2</v>
      </c>
      <c r="G122" s="409">
        <f>+'１次効果'!G210</f>
        <v>1.1062790928773344E-2</v>
      </c>
      <c r="H122" s="409">
        <f>+'１次効果'!H210</f>
        <v>2.2527727290489182E-2</v>
      </c>
      <c r="I122" s="409">
        <f>+'１次効果'!I210</f>
        <v>2.1912415436028284E-2</v>
      </c>
      <c r="J122" s="409">
        <f>+'１次効果'!J210</f>
        <v>2.1673181626229679E-2</v>
      </c>
      <c r="K122" s="409">
        <f>+'１次効果'!K210</f>
        <v>1.0849658722348518E-2</v>
      </c>
      <c r="L122" s="409">
        <f>+'１次効果'!L210</f>
        <v>2.4870127953852761E-3</v>
      </c>
      <c r="M122" s="409">
        <f>+'１次効果'!M210</f>
        <v>1.7351247435108807E-2</v>
      </c>
      <c r="N122" s="409">
        <f>+'１次効果'!N210</f>
        <v>1.0636937013282994E-2</v>
      </c>
      <c r="O122" s="409">
        <f>+'１次効果'!O210</f>
        <v>1.5326279455567826E-2</v>
      </c>
      <c r="P122" s="409">
        <f>+'１次効果'!P210</f>
        <v>1.3226453966517164E-2</v>
      </c>
      <c r="Q122" s="409">
        <f>+'１次効果'!Q210</f>
        <v>1.342384013556972E-2</v>
      </c>
      <c r="R122" s="409">
        <f>+'１次効果'!R210</f>
        <v>1.4326447328431399E-2</v>
      </c>
      <c r="S122" s="409">
        <f>+'１次効果'!S210</f>
        <v>1.1683164277171934E-2</v>
      </c>
      <c r="T122" s="409">
        <f>+'１次効果'!T210</f>
        <v>1.752282331172653E-2</v>
      </c>
      <c r="U122" s="409">
        <f>+'１次効果'!U210</f>
        <v>1.4764612845109987E-2</v>
      </c>
      <c r="V122" s="409">
        <f>+'１次効果'!V210</f>
        <v>1.8113554990929929E-2</v>
      </c>
      <c r="W122" s="409">
        <f>+'１次効果'!W210</f>
        <v>1.2403606445066974E-2</v>
      </c>
      <c r="X122" s="409">
        <f>+'１次効果'!X210</f>
        <v>1.1360477240198634E-2</v>
      </c>
      <c r="Y122" s="409">
        <f>+'１次効果'!Y210</f>
        <v>1.8421515453315006E-2</v>
      </c>
      <c r="Z122" s="409">
        <f>+'１次効果'!Z210</f>
        <v>1.4590068438484961E-2</v>
      </c>
      <c r="AA122" s="409">
        <f>+'１次効果'!AA210</f>
        <v>4.3205275111187985E-3</v>
      </c>
      <c r="AB122" s="409">
        <f>+'１次効果'!AB210</f>
        <v>6.2481940580873859E-3</v>
      </c>
      <c r="AC122" s="409">
        <f>+'１次効果'!AC210</f>
        <v>4.6129754052752986E-3</v>
      </c>
      <c r="AD122" s="409">
        <f>+'１次効果'!AD210</f>
        <v>1.0030522076486723</v>
      </c>
      <c r="AE122" s="409">
        <f>+'１次効果'!AE210</f>
        <v>2.3654949829755904E-3</v>
      </c>
      <c r="AF122" s="409">
        <f>+'１次効果'!AF210</f>
        <v>6.2880899427221687E-4</v>
      </c>
      <c r="AG122" s="409">
        <f>+'１次効果'!AG210</f>
        <v>2.8580307445094022E-3</v>
      </c>
      <c r="AH122" s="409">
        <f>+'１次効果'!AH210</f>
        <v>3.4974837131605662E-3</v>
      </c>
      <c r="AI122" s="409">
        <f>+'１次効果'!AI210</f>
        <v>2.8899729922834154E-3</v>
      </c>
      <c r="AJ122" s="409">
        <f>+'１次効果'!AJ210</f>
        <v>5.5104077852174312E-3</v>
      </c>
      <c r="AK122" s="409">
        <f>+'１次効果'!AK210</f>
        <v>1.3175117163015077E-2</v>
      </c>
      <c r="AL122" s="409">
        <f>+'１次効果'!AL210</f>
        <v>8.7944344282699129E-3</v>
      </c>
      <c r="AM122" s="409">
        <f>+'１次効果'!AM210</f>
        <v>6.6283763398985555E-3</v>
      </c>
      <c r="AN122" s="409">
        <f>+'１次効果'!AN210</f>
        <v>1.930768784015429E-2</v>
      </c>
      <c r="AO122" s="409">
        <f>+'１次効果'!AO210</f>
        <v>5.7133517431982278E-2</v>
      </c>
      <c r="AP122" s="411">
        <f>+'１次効果'!AP210</f>
        <v>3.6014063334764376E-3</v>
      </c>
    </row>
    <row r="123" spans="2:42">
      <c r="B123" s="273">
        <f>'１次効果'!B78</f>
        <v>28</v>
      </c>
      <c r="C123" s="297" t="str">
        <f>'１次効果'!C78</f>
        <v>金融・保険</v>
      </c>
      <c r="D123" s="409">
        <f>+'１次効果'!D211</f>
        <v>5.905264751069581E-3</v>
      </c>
      <c r="E123" s="409">
        <f>+'１次効果'!E211</f>
        <v>5.8656777412712099E-3</v>
      </c>
      <c r="F123" s="409">
        <f>+'１次効果'!F211</f>
        <v>1.0176882099474321E-2</v>
      </c>
      <c r="G123" s="409">
        <f>+'１次効果'!G211</f>
        <v>5.2923906342659442E-2</v>
      </c>
      <c r="H123" s="409">
        <f>+'１次効果'!H211</f>
        <v>7.9327322079861071E-3</v>
      </c>
      <c r="I123" s="409">
        <f>+'１次効果'!I211</f>
        <v>1.9556167727569324E-2</v>
      </c>
      <c r="J123" s="409">
        <f>+'１次効果'!J211</f>
        <v>1.1647279419500228E-2</v>
      </c>
      <c r="K123" s="409">
        <f>+'１次効果'!K211</f>
        <v>9.281433813613342E-3</v>
      </c>
      <c r="L123" s="409">
        <f>+'１次効果'!L211</f>
        <v>3.9618012283286191E-3</v>
      </c>
      <c r="M123" s="409">
        <f>+'１次効果'!M211</f>
        <v>7.0716990430541044E-3</v>
      </c>
      <c r="N123" s="409">
        <f>+'１次効果'!N211</f>
        <v>1.2738145648524508E-2</v>
      </c>
      <c r="O123" s="409">
        <f>+'１次効果'!O211</f>
        <v>9.9305940425281434E-3</v>
      </c>
      <c r="P123" s="409">
        <f>+'１次効果'!P211</f>
        <v>9.741888872641713E-3</v>
      </c>
      <c r="Q123" s="409">
        <f>+'１次効果'!Q211</f>
        <v>1.4218055005784489E-2</v>
      </c>
      <c r="R123" s="409">
        <f>+'１次効果'!R211</f>
        <v>1.0902901053076335E-2</v>
      </c>
      <c r="S123" s="409">
        <f>+'１次効果'!S211</f>
        <v>8.5219152182437058E-3</v>
      </c>
      <c r="T123" s="409">
        <f>+'１次効果'!T211</f>
        <v>8.5453082500067615E-3</v>
      </c>
      <c r="U123" s="409">
        <f>+'１次効果'!U211</f>
        <v>9.7233259660852531E-3</v>
      </c>
      <c r="V123" s="409">
        <f>+'１次効果'!V211</f>
        <v>7.8770628592210162E-3</v>
      </c>
      <c r="W123" s="409">
        <f>+'１次効果'!W211</f>
        <v>1.4192320464740418E-2</v>
      </c>
      <c r="X123" s="409">
        <f>+'１次効果'!X211</f>
        <v>5.697852130860645E-3</v>
      </c>
      <c r="Y123" s="409">
        <f>+'１次効果'!Y211</f>
        <v>1.9611638625872188E-2</v>
      </c>
      <c r="Z123" s="409">
        <f>+'１次効果'!Z211</f>
        <v>1.5243962871353163E-2</v>
      </c>
      <c r="AA123" s="409">
        <f>+'１次効果'!AA211</f>
        <v>1.6971629313438E-2</v>
      </c>
      <c r="AB123" s="409">
        <f>+'１次効果'!AB211</f>
        <v>2.8214149556422003E-2</v>
      </c>
      <c r="AC123" s="409">
        <f>+'１次効果'!AC211</f>
        <v>2.1730857637469222E-2</v>
      </c>
      <c r="AD123" s="409">
        <f>+'１次効果'!AD211</f>
        <v>1.2145893596648383E-2</v>
      </c>
      <c r="AE123" s="409">
        <f>+'１次効果'!AE211</f>
        <v>1.0307215012877033</v>
      </c>
      <c r="AF123" s="409">
        <f>+'１次効果'!AF211</f>
        <v>6.3824685143399076E-2</v>
      </c>
      <c r="AG123" s="409">
        <f>+'１次効果'!AG211</f>
        <v>1.7725841812054083E-2</v>
      </c>
      <c r="AH123" s="409">
        <f>+'１次効果'!AH211</f>
        <v>9.3949697413673733E-3</v>
      </c>
      <c r="AI123" s="409">
        <f>+'１次効果'!AI211</f>
        <v>1.6059517786470141E-2</v>
      </c>
      <c r="AJ123" s="409">
        <f>+'１次効果'!AJ211</f>
        <v>1.0524331408256093E-2</v>
      </c>
      <c r="AK123" s="409">
        <f>+'１次効果'!AK211</f>
        <v>1.1607539876416936E-2</v>
      </c>
      <c r="AL123" s="409">
        <f>+'１次効果'!AL211</f>
        <v>1.9849655340047193E-2</v>
      </c>
      <c r="AM123" s="409">
        <f>+'１次効果'!AM211</f>
        <v>7.9023874484361965E-3</v>
      </c>
      <c r="AN123" s="409">
        <f>+'１次効果'!AN211</f>
        <v>9.3689301221428316E-3</v>
      </c>
      <c r="AO123" s="409">
        <f>+'１次効果'!AO211</f>
        <v>3.539865460509817E-3</v>
      </c>
      <c r="AP123" s="411">
        <f>+'１次効果'!AP211</f>
        <v>9.4050784500182543E-3</v>
      </c>
    </row>
    <row r="124" spans="2:42">
      <c r="B124" s="273">
        <f>'１次効果'!B79</f>
        <v>29</v>
      </c>
      <c r="C124" s="297" t="str">
        <f>'１次効果'!C79</f>
        <v>不動産</v>
      </c>
      <c r="D124" s="409">
        <f>+'１次効果'!D212</f>
        <v>3.9003541639775065E-3</v>
      </c>
      <c r="E124" s="409">
        <f>+'１次効果'!E212</f>
        <v>1.5385225709501308E-3</v>
      </c>
      <c r="F124" s="409">
        <f>+'１次効果'!F212</f>
        <v>2.3389076443387719E-3</v>
      </c>
      <c r="G124" s="409">
        <f>+'１次効果'!G212</f>
        <v>9.3843459472073582E-3</v>
      </c>
      <c r="H124" s="409">
        <f>+'１次効果'!H212</f>
        <v>3.9781505956534629E-3</v>
      </c>
      <c r="I124" s="409">
        <f>+'１次効果'!I212</f>
        <v>5.8315777548770906E-3</v>
      </c>
      <c r="J124" s="409">
        <f>+'１次効果'!J212</f>
        <v>4.3789392045443243E-3</v>
      </c>
      <c r="K124" s="409">
        <f>+'１次効果'!K212</f>
        <v>3.9556281383809821E-3</v>
      </c>
      <c r="L124" s="409">
        <f>+'１次効果'!L212</f>
        <v>8.0819926411240903E-4</v>
      </c>
      <c r="M124" s="409">
        <f>+'１次効果'!M212</f>
        <v>4.9726080713719152E-3</v>
      </c>
      <c r="N124" s="409">
        <f>+'１次効果'!N212</f>
        <v>5.2931620688016464E-3</v>
      </c>
      <c r="O124" s="409">
        <f>+'１次効果'!O212</f>
        <v>4.7089729670388913E-3</v>
      </c>
      <c r="P124" s="409">
        <f>+'１次効果'!P212</f>
        <v>2.8887117745449837E-3</v>
      </c>
      <c r="Q124" s="409">
        <f>+'１次効果'!Q212</f>
        <v>6.2149715743396051E-3</v>
      </c>
      <c r="R124" s="409">
        <f>+'１次効果'!R212</f>
        <v>3.9921526540621375E-3</v>
      </c>
      <c r="S124" s="409">
        <f>+'１次効果'!S212</f>
        <v>3.6654478188350927E-3</v>
      </c>
      <c r="T124" s="409">
        <f>+'１次効果'!T212</f>
        <v>3.3149247923225681E-3</v>
      </c>
      <c r="U124" s="409">
        <f>+'１次効果'!U212</f>
        <v>3.2567849317151091E-3</v>
      </c>
      <c r="V124" s="409">
        <f>+'１次効果'!V212</f>
        <v>3.6519992240623528E-3</v>
      </c>
      <c r="W124" s="409">
        <f>+'１次効果'!W212</f>
        <v>3.0307197171599827E-3</v>
      </c>
      <c r="X124" s="409">
        <f>+'１次効果'!X212</f>
        <v>1.853151922850295E-3</v>
      </c>
      <c r="Y124" s="409">
        <f>+'１次効果'!Y212</f>
        <v>3.6878669110521141E-3</v>
      </c>
      <c r="Z124" s="409">
        <f>+'１次効果'!Z212</f>
        <v>6.5447876026167992E-3</v>
      </c>
      <c r="AA124" s="409">
        <f>+'１次効果'!AA212</f>
        <v>6.5826480704363893E-3</v>
      </c>
      <c r="AB124" s="409">
        <f>+'１次効果'!AB212</f>
        <v>3.4373760543725184E-3</v>
      </c>
      <c r="AC124" s="409">
        <f>+'１次効果'!AC212</f>
        <v>3.86604520839016E-3</v>
      </c>
      <c r="AD124" s="409">
        <f>+'１次効果'!AD212</f>
        <v>1.5529679183804535E-2</v>
      </c>
      <c r="AE124" s="409">
        <f>+'１次効果'!AE212</f>
        <v>1.4540620546966487E-2</v>
      </c>
      <c r="AF124" s="409">
        <f>+'１次効果'!AF212</f>
        <v>1.0200350244328853</v>
      </c>
      <c r="AG124" s="409">
        <f>+'１次効果'!AG212</f>
        <v>2.1967078830435294E-2</v>
      </c>
      <c r="AH124" s="409">
        <f>+'１次効果'!AH212</f>
        <v>1.1990371779003689E-2</v>
      </c>
      <c r="AI124" s="409">
        <f>+'１次効果'!AI212</f>
        <v>2.4763560212632081E-3</v>
      </c>
      <c r="AJ124" s="409">
        <f>+'１次効果'!AJ212</f>
        <v>7.7273450341446568E-3</v>
      </c>
      <c r="AK124" s="409">
        <f>+'１次効果'!AK212</f>
        <v>1.7627859997903991E-2</v>
      </c>
      <c r="AL124" s="409">
        <f>+'１次効果'!AL212</f>
        <v>1.6029673007670053E-2</v>
      </c>
      <c r="AM124" s="409">
        <f>+'１次効果'!AM212</f>
        <v>8.4620915837740878E-3</v>
      </c>
      <c r="AN124" s="409">
        <f>+'１次効果'!AN212</f>
        <v>1.2497659760804448E-2</v>
      </c>
      <c r="AO124" s="409">
        <f>+'１次効果'!AO212</f>
        <v>2.1938893285267584E-3</v>
      </c>
      <c r="AP124" s="411">
        <f>+'１次効果'!AP212</f>
        <v>2.8467180180849174E-2</v>
      </c>
    </row>
    <row r="125" spans="2:42">
      <c r="B125" s="273">
        <f>'１次効果'!B80</f>
        <v>30</v>
      </c>
      <c r="C125" s="297" t="str">
        <f>'１次効果'!C80</f>
        <v>運輸・郵便</v>
      </c>
      <c r="D125" s="409">
        <f>+'１次効果'!D213</f>
        <v>1.8573147781336192E-2</v>
      </c>
      <c r="E125" s="409">
        <f>+'１次効果'!E213</f>
        <v>1.9098581827005977E-2</v>
      </c>
      <c r="F125" s="409">
        <f>+'１次効果'!F213</f>
        <v>1.5706833025951241E-2</v>
      </c>
      <c r="G125" s="409">
        <f>+'１次効果'!G213</f>
        <v>2.9139779462023681E-2</v>
      </c>
      <c r="H125" s="409">
        <f>+'１次効果'!H213</f>
        <v>2.1507294444704179E-2</v>
      </c>
      <c r="I125" s="409">
        <f>+'１次効果'!I213</f>
        <v>1.6702993569524191E-2</v>
      </c>
      <c r="J125" s="409">
        <f>+'１次効果'!J213</f>
        <v>2.4913211138843067E-2</v>
      </c>
      <c r="K125" s="409">
        <f>+'１次効果'!K213</f>
        <v>1.8566604468370447E-2</v>
      </c>
      <c r="L125" s="409">
        <f>+'１次効果'!L213</f>
        <v>1.1999037902560983E-2</v>
      </c>
      <c r="M125" s="409">
        <f>+'１次効果'!M213</f>
        <v>1.6060541468062132E-2</v>
      </c>
      <c r="N125" s="409">
        <f>+'１次効果'!N213</f>
        <v>3.0067680341874008E-2</v>
      </c>
      <c r="O125" s="409">
        <f>+'１次効果'!O213</f>
        <v>2.9314763481097354E-2</v>
      </c>
      <c r="P125" s="409">
        <f>+'１次効果'!P213</f>
        <v>1.888136273215843E-2</v>
      </c>
      <c r="Q125" s="409">
        <f>+'１次効果'!Q213</f>
        <v>1.7760393933132831E-2</v>
      </c>
      <c r="R125" s="409">
        <f>+'１次効果'!R213</f>
        <v>1.5454260924595609E-2</v>
      </c>
      <c r="S125" s="409">
        <f>+'１次効果'!S213</f>
        <v>1.1757256665584305E-2</v>
      </c>
      <c r="T125" s="409">
        <f>+'１次効果'!T213</f>
        <v>1.5279413048334528E-2</v>
      </c>
      <c r="U125" s="409">
        <f>+'１次効果'!U213</f>
        <v>1.7241148981420186E-2</v>
      </c>
      <c r="V125" s="409">
        <f>+'１次効果'!V213</f>
        <v>1.899348448552788E-2</v>
      </c>
      <c r="W125" s="409">
        <f>+'１次効果'!W213</f>
        <v>1.6112458580020729E-2</v>
      </c>
      <c r="X125" s="409">
        <f>+'１次効果'!X213</f>
        <v>1.4651439852995961E-2</v>
      </c>
      <c r="Y125" s="409">
        <f>+'１次効果'!Y213</f>
        <v>1.734236091922416E-2</v>
      </c>
      <c r="Z125" s="409">
        <f>+'１次効果'!Z213</f>
        <v>2.1504379389033053E-2</v>
      </c>
      <c r="AA125" s="409">
        <f>+'１次効果'!AA213</f>
        <v>2.0864518707927764E-2</v>
      </c>
      <c r="AB125" s="409">
        <f>+'１次効果'!AB213</f>
        <v>1.2737024594045675E-2</v>
      </c>
      <c r="AC125" s="409">
        <f>+'１次効果'!AC213</f>
        <v>2.879128522022897E-2</v>
      </c>
      <c r="AD125" s="409">
        <f>+'１次効果'!AD213</f>
        <v>8.3647477524448968E-3</v>
      </c>
      <c r="AE125" s="409">
        <f>+'１次効果'!AE213</f>
        <v>1.8570535754713065E-2</v>
      </c>
      <c r="AF125" s="409">
        <f>+'１次効果'!AF213</f>
        <v>1.8519192192889113E-3</v>
      </c>
      <c r="AG125" s="409">
        <f>+'１次効果'!AG213</f>
        <v>1.0601574008418604</v>
      </c>
      <c r="AH125" s="409">
        <f>+'１次効果'!AH213</f>
        <v>1.376770136516811E-2</v>
      </c>
      <c r="AI125" s="409">
        <f>+'１次効果'!AI213</f>
        <v>1.3349007485866829E-2</v>
      </c>
      <c r="AJ125" s="409">
        <f>+'１次効果'!AJ213</f>
        <v>1.5408694663088264E-2</v>
      </c>
      <c r="AK125" s="409">
        <f>+'１次効果'!AK213</f>
        <v>9.6008597660632404E-3</v>
      </c>
      <c r="AL125" s="409">
        <f>+'１次効果'!AL213</f>
        <v>1.6004713532848266E-2</v>
      </c>
      <c r="AM125" s="409">
        <f>+'１次効果'!AM213</f>
        <v>7.4144618967735233E-3</v>
      </c>
      <c r="AN125" s="409">
        <f>+'１次効果'!AN213</f>
        <v>2.0005436213013907E-2</v>
      </c>
      <c r="AO125" s="409">
        <f>+'１次効果'!AO213</f>
        <v>3.5561932269960281E-2</v>
      </c>
      <c r="AP125" s="411">
        <f>+'１次効果'!AP213</f>
        <v>4.9181662145823833E-2</v>
      </c>
    </row>
    <row r="126" spans="2:42">
      <c r="B126" s="273">
        <f>'１次効果'!B81</f>
        <v>31</v>
      </c>
      <c r="C126" s="297" t="str">
        <f>'１次効果'!C81</f>
        <v>情報通信</v>
      </c>
      <c r="D126" s="409">
        <f>+'１次効果'!D214</f>
        <v>2.161272204883778E-3</v>
      </c>
      <c r="E126" s="409">
        <f>+'１次効果'!E214</f>
        <v>1.1984250074683379E-3</v>
      </c>
      <c r="F126" s="409">
        <f>+'１次効果'!F214</f>
        <v>2.9340644038551673E-3</v>
      </c>
      <c r="G126" s="409">
        <f>+'１次効果'!G214</f>
        <v>5.3288575097167152E-3</v>
      </c>
      <c r="H126" s="409">
        <f>+'１次効果'!H214</f>
        <v>3.1687753259379489E-3</v>
      </c>
      <c r="I126" s="409">
        <f>+'１次効果'!I214</f>
        <v>4.062459486377761E-3</v>
      </c>
      <c r="J126" s="409">
        <f>+'１次効果'!J214</f>
        <v>4.330257669525976E-3</v>
      </c>
      <c r="K126" s="409">
        <f>+'１次効果'!K214</f>
        <v>4.6787575408345407E-3</v>
      </c>
      <c r="L126" s="409">
        <f>+'１次効果'!L214</f>
        <v>5.4911289789577426E-4</v>
      </c>
      <c r="M126" s="409">
        <f>+'１次効果'!M214</f>
        <v>4.4278500508029995E-3</v>
      </c>
      <c r="N126" s="409">
        <f>+'１次効果'!N214</f>
        <v>4.3478000369058297E-3</v>
      </c>
      <c r="O126" s="409">
        <f>+'１次効果'!O214</f>
        <v>3.6969175715633085E-3</v>
      </c>
      <c r="P126" s="409">
        <f>+'１次効果'!P214</f>
        <v>2.914016456602238E-3</v>
      </c>
      <c r="Q126" s="409">
        <f>+'１次効果'!Q214</f>
        <v>3.948351489003161E-3</v>
      </c>
      <c r="R126" s="409">
        <f>+'１次効果'!R214</f>
        <v>4.4328747457025282E-3</v>
      </c>
      <c r="S126" s="409">
        <f>+'１次効果'!S214</f>
        <v>5.3180393775951913E-3</v>
      </c>
      <c r="T126" s="409">
        <f>+'１次効果'!T214</f>
        <v>4.5273858105223663E-3</v>
      </c>
      <c r="U126" s="409">
        <f>+'１次効果'!U214</f>
        <v>4.7851426089048476E-3</v>
      </c>
      <c r="V126" s="409">
        <f>+'１次効果'!V214</f>
        <v>8.9566490519299748E-3</v>
      </c>
      <c r="W126" s="409">
        <f>+'１次効果'!W214</f>
        <v>1.2182904479730848E-2</v>
      </c>
      <c r="X126" s="409">
        <f>+'１次効果'!X214</f>
        <v>2.3308716554030556E-3</v>
      </c>
      <c r="Y126" s="409">
        <f>+'１次効果'!Y214</f>
        <v>3.9003130296684937E-3</v>
      </c>
      <c r="Z126" s="409">
        <f>+'１次効果'!Z214</f>
        <v>5.1796864925202349E-3</v>
      </c>
      <c r="AA126" s="409">
        <f>+'１次効果'!AA214</f>
        <v>5.5333547323401719E-3</v>
      </c>
      <c r="AB126" s="409">
        <f>+'１次効果'!AB214</f>
        <v>1.8138306281073793E-2</v>
      </c>
      <c r="AC126" s="409">
        <f>+'１次効果'!AC214</f>
        <v>5.5223109362264704E-3</v>
      </c>
      <c r="AD126" s="409">
        <f>+'１次効果'!AD214</f>
        <v>1.253379433351086E-2</v>
      </c>
      <c r="AE126" s="409">
        <f>+'１次効果'!AE214</f>
        <v>2.1557427023038294E-2</v>
      </c>
      <c r="AF126" s="409">
        <f>+'１次効果'!AF214</f>
        <v>2.1831071108048827E-3</v>
      </c>
      <c r="AG126" s="409">
        <f>+'１次効果'!AG214</f>
        <v>4.7125080175044118E-3</v>
      </c>
      <c r="AH126" s="409">
        <f>+'１次効果'!AH214</f>
        <v>1.0731798250166791</v>
      </c>
      <c r="AI126" s="409">
        <f>+'１次効果'!AI214</f>
        <v>9.9401000435977438E-3</v>
      </c>
      <c r="AJ126" s="409">
        <f>+'１次効果'!AJ214</f>
        <v>1.0979832399402773E-2</v>
      </c>
      <c r="AK126" s="409">
        <f>+'１次効果'!AK214</f>
        <v>6.2187796918044443E-3</v>
      </c>
      <c r="AL126" s="409">
        <f>+'１次効果'!AL214</f>
        <v>2.308143844956163E-2</v>
      </c>
      <c r="AM126" s="409">
        <f>+'１次効果'!AM214</f>
        <v>1.3280067250865595E-2</v>
      </c>
      <c r="AN126" s="409">
        <f>+'１次効果'!AN214</f>
        <v>8.0871775201601746E-3</v>
      </c>
      <c r="AO126" s="409">
        <f>+'１次効果'!AO214</f>
        <v>1.5375605308711323E-3</v>
      </c>
      <c r="AP126" s="411">
        <f>+'１次効果'!AP214</f>
        <v>2.7492326632472003E-2</v>
      </c>
    </row>
    <row r="127" spans="2:42">
      <c r="B127" s="273">
        <f>'１次効果'!B82</f>
        <v>32</v>
      </c>
      <c r="C127" s="297" t="str">
        <f>'１次効果'!C82</f>
        <v>公務</v>
      </c>
      <c r="D127" s="409">
        <f>+'１次効果'!D215</f>
        <v>4.6556614772974418E-4</v>
      </c>
      <c r="E127" s="409">
        <f>+'１次効果'!E215</f>
        <v>8.2296392965014182E-4</v>
      </c>
      <c r="F127" s="409">
        <f>+'１次効果'!F215</f>
        <v>1.3422327839799401E-3</v>
      </c>
      <c r="G127" s="409">
        <f>+'１次効果'!G215</f>
        <v>2.9295233828029407E-3</v>
      </c>
      <c r="H127" s="409">
        <f>+'１次効果'!H215</f>
        <v>1.5029319470257862E-3</v>
      </c>
      <c r="I127" s="409">
        <f>+'１次効果'!I215</f>
        <v>8.4425642534757361E-4</v>
      </c>
      <c r="J127" s="409">
        <f>+'１次効果'!J215</f>
        <v>6.9675451032420775E-4</v>
      </c>
      <c r="K127" s="409">
        <f>+'１次効果'!K215</f>
        <v>3.6586285634589529E-4</v>
      </c>
      <c r="L127" s="409">
        <f>+'１次効果'!L215</f>
        <v>1.1059599627026249E-4</v>
      </c>
      <c r="M127" s="409">
        <f>+'１次効果'!M215</f>
        <v>7.3489306300592429E-4</v>
      </c>
      <c r="N127" s="409">
        <f>+'１次効果'!N215</f>
        <v>2.0851026204944489E-3</v>
      </c>
      <c r="O127" s="409">
        <f>+'１次効果'!O215</f>
        <v>2.316441874771966E-3</v>
      </c>
      <c r="P127" s="409">
        <f>+'１次効果'!P215</f>
        <v>2.1135029369109214E-3</v>
      </c>
      <c r="Q127" s="409">
        <f>+'１次効果'!Q215</f>
        <v>9.4497981567327131E-4</v>
      </c>
      <c r="R127" s="409">
        <f>+'１次効果'!R215</f>
        <v>1.8088441425649646E-3</v>
      </c>
      <c r="S127" s="409">
        <f>+'１次効果'!S215</f>
        <v>1.2166483819383389E-3</v>
      </c>
      <c r="T127" s="409">
        <f>+'１次効果'!T215</f>
        <v>7.7881277448545183E-4</v>
      </c>
      <c r="U127" s="409">
        <f>+'１次効果'!U215</f>
        <v>3.4735691616407749E-4</v>
      </c>
      <c r="V127" s="409">
        <f>+'１次効果'!V215</f>
        <v>1.1313276752412909E-3</v>
      </c>
      <c r="W127" s="409">
        <f>+'１次効果'!W215</f>
        <v>9.1830759531820146E-4</v>
      </c>
      <c r="X127" s="409">
        <f>+'１次効果'!X215</f>
        <v>3.4103517995186998E-4</v>
      </c>
      <c r="Y127" s="409">
        <f>+'１次効果'!Y215</f>
        <v>4.700864284732786E-4</v>
      </c>
      <c r="Z127" s="409">
        <f>+'１次効果'!Z215</f>
        <v>2.7707185553268142E-3</v>
      </c>
      <c r="AA127" s="409">
        <f>+'１次効果'!AA215</f>
        <v>6.6261031241353721E-4</v>
      </c>
      <c r="AB127" s="409">
        <f>+'１次効果'!AB215</f>
        <v>1.8698602106421323E-3</v>
      </c>
      <c r="AC127" s="409">
        <f>+'１次効果'!AC215</f>
        <v>4.2083132812091089E-3</v>
      </c>
      <c r="AD127" s="409">
        <f>+'１次効果'!AD215</f>
        <v>1.1590501154613677E-3</v>
      </c>
      <c r="AE127" s="409">
        <f>+'１次効果'!AE215</f>
        <v>1.1098243866888111E-3</v>
      </c>
      <c r="AF127" s="409">
        <f>+'１次効果'!AF215</f>
        <v>2.2047973370002967E-4</v>
      </c>
      <c r="AG127" s="409">
        <f>+'１次効果'!AG215</f>
        <v>1.6220257939929808E-3</v>
      </c>
      <c r="AH127" s="409">
        <f>+'１次効果'!AH215</f>
        <v>6.9856657630756815E-4</v>
      </c>
      <c r="AI127" s="409">
        <f>+'１次効果'!AI215</f>
        <v>1.0003274244270997</v>
      </c>
      <c r="AJ127" s="409">
        <f>+'１次効果'!AJ215</f>
        <v>2.1303611962387582E-3</v>
      </c>
      <c r="AK127" s="409">
        <f>+'１次効果'!AK215</f>
        <v>8.5514539936685E-4</v>
      </c>
      <c r="AL127" s="409">
        <f>+'１次効果'!AL215</f>
        <v>8.8583162316256952E-4</v>
      </c>
      <c r="AM127" s="409">
        <f>+'１次効果'!AM215</f>
        <v>6.342677004448589E-4</v>
      </c>
      <c r="AN127" s="409">
        <f>+'１次効果'!AN215</f>
        <v>6.8661220074973787E-4</v>
      </c>
      <c r="AO127" s="409">
        <f>+'１次効果'!AO215</f>
        <v>3.0854645890641296E-4</v>
      </c>
      <c r="AP127" s="411">
        <f>+'１次効果'!AP215</f>
        <v>0.21100063839556119</v>
      </c>
    </row>
    <row r="128" spans="2:42">
      <c r="B128" s="273">
        <f>'１次効果'!B83</f>
        <v>33</v>
      </c>
      <c r="C128" s="297" t="str">
        <f>'１次効果'!C83</f>
        <v>教育・研究</v>
      </c>
      <c r="D128" s="409">
        <f>+'１次効果'!D216</f>
        <v>6.5215378827532513E-5</v>
      </c>
      <c r="E128" s="409">
        <f>+'１次効果'!E216</f>
        <v>8.7850846334266741E-5</v>
      </c>
      <c r="F128" s="409">
        <f>+'１次効果'!F216</f>
        <v>2.6429202195192617E-5</v>
      </c>
      <c r="G128" s="409">
        <f>+'１次効果'!G216</f>
        <v>3.9262573322540933E-4</v>
      </c>
      <c r="H128" s="409">
        <f>+'１次効果'!H216</f>
        <v>1.933141663415499E-4</v>
      </c>
      <c r="I128" s="409">
        <f>+'１次効果'!I216</f>
        <v>4.2241408896535084E-5</v>
      </c>
      <c r="J128" s="409">
        <f>+'１次効果'!J216</f>
        <v>1.2143008379161832E-4</v>
      </c>
      <c r="K128" s="409">
        <f>+'１次効果'!K216</f>
        <v>2.1387339360379336E-4</v>
      </c>
      <c r="L128" s="409">
        <f>+'１次効果'!L216</f>
        <v>1.5984081453865034E-5</v>
      </c>
      <c r="M128" s="409">
        <f>+'１次効果'!M216</f>
        <v>1.0992235526998133E-4</v>
      </c>
      <c r="N128" s="409">
        <f>+'１次効果'!N216</f>
        <v>2.3653345750825088E-4</v>
      </c>
      <c r="O128" s="409">
        <f>+'１次効果'!O216</f>
        <v>2.2835477160892452E-4</v>
      </c>
      <c r="P128" s="409">
        <f>+'１次効果'!P216</f>
        <v>4.0416567805241688E-5</v>
      </c>
      <c r="Q128" s="409">
        <f>+'１次効果'!Q216</f>
        <v>2.6103312524034726E-4</v>
      </c>
      <c r="R128" s="409">
        <f>+'１次効果'!R216</f>
        <v>5.7070267496458734E-4</v>
      </c>
      <c r="S128" s="409">
        <f>+'１次効果'!S216</f>
        <v>1.8853437170688421E-4</v>
      </c>
      <c r="T128" s="409">
        <f>+'１次効果'!T216</f>
        <v>2.3421878215738301E-4</v>
      </c>
      <c r="U128" s="409">
        <f>+'１次効果'!U216</f>
        <v>4.3526273065265162E-4</v>
      </c>
      <c r="V128" s="409">
        <f>+'１次効果'!V216</f>
        <v>5.390450992570114E-4</v>
      </c>
      <c r="W128" s="409">
        <f>+'１次効果'!W216</f>
        <v>6.7537860324898692E-4</v>
      </c>
      <c r="X128" s="409">
        <f>+'１次効果'!X216</f>
        <v>1.2649767624087912E-4</v>
      </c>
      <c r="Y128" s="409">
        <f>+'１次効果'!Y216</f>
        <v>6.6863999802455791E-5</v>
      </c>
      <c r="Z128" s="409">
        <f>+'１次効果'!Z216</f>
        <v>1.3647129096156754E-4</v>
      </c>
      <c r="AA128" s="409">
        <f>+'１次効果'!AA216</f>
        <v>2.7270510142630034E-4</v>
      </c>
      <c r="AB128" s="409">
        <f>+'１次効果'!AB216</f>
        <v>1.1327506897693688E-4</v>
      </c>
      <c r="AC128" s="409">
        <f>+'１次効果'!AC216</f>
        <v>1.3434095833817229E-4</v>
      </c>
      <c r="AD128" s="409">
        <f>+'１次効果'!AD216</f>
        <v>1.3506908345406606E-4</v>
      </c>
      <c r="AE128" s="409">
        <f>+'１次効果'!AE216</f>
        <v>1.633515539608631E-4</v>
      </c>
      <c r="AF128" s="409">
        <f>+'１次効果'!AF216</f>
        <v>1.5775035524511566E-5</v>
      </c>
      <c r="AG128" s="409">
        <f>+'１次効果'!AG216</f>
        <v>5.0241520564766641E-4</v>
      </c>
      <c r="AH128" s="409">
        <f>+'１次効果'!AH216</f>
        <v>2.0958776857480815E-3</v>
      </c>
      <c r="AI128" s="409">
        <f>+'１次効果'!AI216</f>
        <v>9.2244096479977009E-5</v>
      </c>
      <c r="AJ128" s="409">
        <f>+'１次効果'!AJ216</f>
        <v>1.0000481886874795</v>
      </c>
      <c r="AK128" s="409">
        <f>+'１次効果'!AK216</f>
        <v>8.6382482315646637E-5</v>
      </c>
      <c r="AL128" s="409">
        <f>+'１次効果'!AL216</f>
        <v>6.6513758340507623E-5</v>
      </c>
      <c r="AM128" s="409">
        <f>+'１次効果'!AM216</f>
        <v>2.2954346663288025E-4</v>
      </c>
      <c r="AN128" s="409">
        <f>+'１次効果'!AN216</f>
        <v>2.2530916111062872E-4</v>
      </c>
      <c r="AO128" s="409">
        <f>+'１次効果'!AO216</f>
        <v>4.2971700777772568E-5</v>
      </c>
      <c r="AP128" s="411">
        <f>+'１次効果'!AP216</f>
        <v>1.6693024144036995E-4</v>
      </c>
    </row>
    <row r="129" spans="2:42">
      <c r="B129" s="273">
        <f>'１次効果'!B84</f>
        <v>34</v>
      </c>
      <c r="C129" s="297" t="str">
        <f>'１次効果'!C84</f>
        <v>医療・福祉</v>
      </c>
      <c r="D129" s="409">
        <f>+'１次効果'!D217</f>
        <v>7.2316324014688727E-4</v>
      </c>
      <c r="E129" s="409">
        <f>+'１次効果'!E217</f>
        <v>3.91886030291704E-5</v>
      </c>
      <c r="F129" s="409">
        <f>+'１次効果'!F217</f>
        <v>4.2563314337403761E-5</v>
      </c>
      <c r="G129" s="409">
        <f>+'１次効果'!G217</f>
        <v>8.997619692831573E-5</v>
      </c>
      <c r="H129" s="409">
        <f>+'１次効果'!H217</f>
        <v>9.4360010188502126E-5</v>
      </c>
      <c r="I129" s="409">
        <f>+'１次効果'!I217</f>
        <v>4.8218822750902304E-5</v>
      </c>
      <c r="J129" s="409">
        <f>+'１次効果'!J217</f>
        <v>5.2397374175096736E-5</v>
      </c>
      <c r="K129" s="409">
        <f>+'１次効果'!K217</f>
        <v>4.792800536667136E-5</v>
      </c>
      <c r="L129" s="409">
        <f>+'１次効果'!L217</f>
        <v>2.003512614021171E-5</v>
      </c>
      <c r="M129" s="409">
        <f>+'１次効果'!M217</f>
        <v>4.7772842181248028E-5</v>
      </c>
      <c r="N129" s="409">
        <f>+'１次効果'!N217</f>
        <v>7.5359076883083661E-5</v>
      </c>
      <c r="O129" s="409">
        <f>+'１次効果'!O217</f>
        <v>7.5041012880169454E-5</v>
      </c>
      <c r="P129" s="409">
        <f>+'１次効果'!P217</f>
        <v>5.5250338987163136E-5</v>
      </c>
      <c r="Q129" s="409">
        <f>+'１次効果'!Q217</f>
        <v>4.355858570976528E-5</v>
      </c>
      <c r="R129" s="409">
        <f>+'１次効果'!R217</f>
        <v>4.9439137915271812E-5</v>
      </c>
      <c r="S129" s="409">
        <f>+'１次効果'!S217</f>
        <v>3.7761894893936291E-5</v>
      </c>
      <c r="T129" s="409">
        <f>+'１次効果'!T217</f>
        <v>3.8121359252864067E-5</v>
      </c>
      <c r="U129" s="409">
        <f>+'１次効果'!U217</f>
        <v>3.8732128818474274E-5</v>
      </c>
      <c r="V129" s="409">
        <f>+'１次効果'!V217</f>
        <v>5.1237478210095069E-5</v>
      </c>
      <c r="W129" s="409">
        <f>+'１次効果'!W217</f>
        <v>4.872864009384487E-5</v>
      </c>
      <c r="X129" s="409">
        <f>+'１次効果'!X217</f>
        <v>2.984107110587623E-5</v>
      </c>
      <c r="Y129" s="409">
        <f>+'１次効果'!Y217</f>
        <v>4.5418512820329446E-5</v>
      </c>
      <c r="Z129" s="409">
        <f>+'１次効果'!Z217</f>
        <v>7.021739031170461E-5</v>
      </c>
      <c r="AA129" s="409">
        <f>+'１次効果'!AA217</f>
        <v>9.1158704883476116E-5</v>
      </c>
      <c r="AB129" s="409">
        <f>+'１次効果'!AB217</f>
        <v>2.7723395566415008E-4</v>
      </c>
      <c r="AC129" s="409">
        <f>+'１次効果'!AC217</f>
        <v>9.9151234210285036E-5</v>
      </c>
      <c r="AD129" s="409">
        <f>+'１次効果'!AD217</f>
        <v>6.2047712667673949E-5</v>
      </c>
      <c r="AE129" s="409">
        <f>+'１次効果'!AE217</f>
        <v>2.0046161314990862E-4</v>
      </c>
      <c r="AF129" s="409">
        <f>+'１次効果'!AF217</f>
        <v>2.2914958098484746E-5</v>
      </c>
      <c r="AG129" s="409">
        <f>+'１次効果'!AG217</f>
        <v>1.5482005475670325E-3</v>
      </c>
      <c r="AH129" s="409">
        <f>+'１次効果'!AH217</f>
        <v>1.0781142234068573E-3</v>
      </c>
      <c r="AI129" s="409">
        <f>+'１次効果'!AI217</f>
        <v>5.8826772848401326E-5</v>
      </c>
      <c r="AJ129" s="409">
        <f>+'１次効果'!AJ217</f>
        <v>8.1289010709380581E-5</v>
      </c>
      <c r="AK129" s="409">
        <f>+'１次効果'!AK217</f>
        <v>1.0149783001321262</v>
      </c>
      <c r="AL129" s="409">
        <f>+'１次効果'!AL217</f>
        <v>7.2855149922379205E-5</v>
      </c>
      <c r="AM129" s="409">
        <f>+'１次効果'!AM217</f>
        <v>7.6062253372102438E-5</v>
      </c>
      <c r="AN129" s="409">
        <f>+'１次効果'!AN217</f>
        <v>1.3050583415555409E-4</v>
      </c>
      <c r="AO129" s="409">
        <f>+'１次効果'!AO217</f>
        <v>5.86620104001763E-5</v>
      </c>
      <c r="AP129" s="411">
        <f>+'１次効果'!AP217</f>
        <v>2.2318181746211561E-3</v>
      </c>
    </row>
    <row r="130" spans="2:42">
      <c r="B130" s="273">
        <f>'１次効果'!B85</f>
        <v>35</v>
      </c>
      <c r="C130" s="318" t="str">
        <f>'１次効果'!C85</f>
        <v>他に分類されない会員制団体</v>
      </c>
      <c r="D130" s="467">
        <f>+'１次効果'!D218</f>
        <v>3.9642728766802582E-4</v>
      </c>
      <c r="E130" s="409">
        <f>+'１次効果'!E218</f>
        <v>2.4558047390334074E-4</v>
      </c>
      <c r="F130" s="409">
        <f>+'１次効果'!F218</f>
        <v>6.5027820816125686E-3</v>
      </c>
      <c r="G130" s="409">
        <f>+'１次効果'!G218</f>
        <v>2.9666911009418534E-3</v>
      </c>
      <c r="H130" s="409">
        <f>+'１次効果'!H218</f>
        <v>1.1476103871903222E-3</v>
      </c>
      <c r="I130" s="409">
        <f>+'１次効果'!I218</f>
        <v>9.6007785797659856E-4</v>
      </c>
      <c r="J130" s="409">
        <f>+'１次効果'!J218</f>
        <v>1.1219048420815993E-3</v>
      </c>
      <c r="K130" s="409">
        <f>+'１次効果'!K218</f>
        <v>1.8537799530228775E-3</v>
      </c>
      <c r="L130" s="409">
        <f>+'１次効果'!L218</f>
        <v>1.9420264807900231E-4</v>
      </c>
      <c r="M130" s="409">
        <f>+'１次効果'!M218</f>
        <v>1.1016361372569164E-3</v>
      </c>
      <c r="N130" s="409">
        <f>+'１次効果'!N218</f>
        <v>1.2181270276831612E-3</v>
      </c>
      <c r="O130" s="409">
        <f>+'１次効果'!O218</f>
        <v>9.798610714112652E-4</v>
      </c>
      <c r="P130" s="409">
        <f>+'１次効果'!P218</f>
        <v>6.5071895550878245E-4</v>
      </c>
      <c r="Q130" s="409">
        <f>+'１次効果'!Q218</f>
        <v>1.068023040667423E-3</v>
      </c>
      <c r="R130" s="409">
        <f>+'１次効果'!R218</f>
        <v>3.5509891604695492E-3</v>
      </c>
      <c r="S130" s="409">
        <f>+'１次効果'!S218</f>
        <v>2.0901793455679295E-3</v>
      </c>
      <c r="T130" s="409">
        <f>+'１次効果'!T218</f>
        <v>3.0867335655044258E-3</v>
      </c>
      <c r="U130" s="409">
        <f>+'１次効果'!U218</f>
        <v>1.0556473924395041E-3</v>
      </c>
      <c r="V130" s="409">
        <f>+'１次効果'!V218</f>
        <v>7.5323872835651371E-4</v>
      </c>
      <c r="W130" s="409">
        <f>+'１次効果'!W218</f>
        <v>6.9827329087388456E-4</v>
      </c>
      <c r="X130" s="409">
        <f>+'１次効果'!X218</f>
        <v>4.0073382954790732E-4</v>
      </c>
      <c r="Y130" s="409">
        <f>+'１次効果'!Y218</f>
        <v>8.7532333854541513E-4</v>
      </c>
      <c r="Z130" s="409">
        <f>+'１次効果'!Z218</f>
        <v>1.2480197392908629E-3</v>
      </c>
      <c r="AA130" s="409">
        <f>+'１次効果'!AA218</f>
        <v>1.5067817095994584E-3</v>
      </c>
      <c r="AB130" s="409">
        <f>+'１次効果'!AB218</f>
        <v>6.5246691590389498E-3</v>
      </c>
      <c r="AC130" s="409">
        <f>+'１次効果'!AC218</f>
        <v>1.9934053579022167E-3</v>
      </c>
      <c r="AD130" s="409">
        <f>+'１次効果'!AD218</f>
        <v>7.2252112414563198E-4</v>
      </c>
      <c r="AE130" s="409">
        <f>+'１次効果'!AE218</f>
        <v>3.0977208082203327E-3</v>
      </c>
      <c r="AF130" s="409">
        <f>+'１次効果'!AF218</f>
        <v>3.7323004813275863E-4</v>
      </c>
      <c r="AG130" s="409">
        <f>+'１次効果'!AG218</f>
        <v>1.2768519020754589E-3</v>
      </c>
      <c r="AH130" s="409">
        <f>+'１次効果'!AH218</f>
        <v>1.3981552003653778E-3</v>
      </c>
      <c r="AI130" s="409">
        <f>+'１次効果'!AI218</f>
        <v>2.3762652102411917E-4</v>
      </c>
      <c r="AJ130" s="409">
        <f>+'１次効果'!AJ218</f>
        <v>1.5715481560724619E-3</v>
      </c>
      <c r="AK130" s="409">
        <f>+'１次効果'!AK218</f>
        <v>1.2217830491071243E-3</v>
      </c>
      <c r="AL130" s="409">
        <f>+'１次効果'!AL218</f>
        <v>1.0002366028515701</v>
      </c>
      <c r="AM130" s="409">
        <f>+'１次効果'!AM218</f>
        <v>1.7404106287428399E-3</v>
      </c>
      <c r="AN130" s="409">
        <f>+'１次効果'!AN218</f>
        <v>1.8623763429571195E-3</v>
      </c>
      <c r="AO130" s="409">
        <f>+'１次効果'!AO218</f>
        <v>2.6777687229868175E-4</v>
      </c>
      <c r="AP130" s="411">
        <f>+'１次効果'!AP218</f>
        <v>4.1170935502150199E-3</v>
      </c>
    </row>
    <row r="131" spans="2:42">
      <c r="B131" s="273">
        <f>'１次効果'!B86</f>
        <v>36</v>
      </c>
      <c r="C131" s="318" t="str">
        <f>'１次効果'!C86</f>
        <v>対事業所サービス</v>
      </c>
      <c r="D131" s="467">
        <f>+'１次効果'!D219</f>
        <v>1.6942591405068513E-2</v>
      </c>
      <c r="E131" s="409">
        <f>+'１次効果'!E219</f>
        <v>1.851881426376642E-2</v>
      </c>
      <c r="F131" s="409">
        <f>+'１次効果'!F219</f>
        <v>1.6543839170301149E-2</v>
      </c>
      <c r="G131" s="409">
        <f>+'１次効果'!G219</f>
        <v>8.8087098028543948E-2</v>
      </c>
      <c r="H131" s="409">
        <f>+'１次効果'!H219</f>
        <v>2.8990683806751672E-2</v>
      </c>
      <c r="I131" s="409">
        <f>+'１次効果'!I219</f>
        <v>3.3866815251869416E-2</v>
      </c>
      <c r="J131" s="409">
        <f>+'１次効果'!J219</f>
        <v>2.5200412879696092E-2</v>
      </c>
      <c r="K131" s="409">
        <f>+'１次効果'!K219</f>
        <v>3.7019211245054563E-2</v>
      </c>
      <c r="L131" s="409">
        <f>+'１次効果'!L219</f>
        <v>4.4523069225586151E-3</v>
      </c>
      <c r="M131" s="409">
        <f>+'１次効果'!M219</f>
        <v>3.5547289833571749E-2</v>
      </c>
      <c r="N131" s="409">
        <f>+'１次効果'!N219</f>
        <v>4.9658234007533421E-2</v>
      </c>
      <c r="O131" s="409">
        <f>+'１次効果'!O219</f>
        <v>2.2026504353357148E-2</v>
      </c>
      <c r="P131" s="409">
        <f>+'１次効果'!P219</f>
        <v>1.8272751879198343E-2</v>
      </c>
      <c r="Q131" s="409">
        <f>+'１次効果'!Q219</f>
        <v>2.7546497453991532E-2</v>
      </c>
      <c r="R131" s="409">
        <f>+'１次効果'!R219</f>
        <v>3.2998869640489037E-2</v>
      </c>
      <c r="S131" s="409">
        <f>+'１次効果'!S219</f>
        <v>2.8455937007198989E-2</v>
      </c>
      <c r="T131" s="409">
        <f>+'１次効果'!T219</f>
        <v>3.4459814107130692E-2</v>
      </c>
      <c r="U131" s="409">
        <f>+'１次効果'!U219</f>
        <v>4.380087514889805E-2</v>
      </c>
      <c r="V131" s="409">
        <f>+'１次効果'!V219</f>
        <v>3.4909356539974366E-2</v>
      </c>
      <c r="W131" s="409">
        <f>+'１次効果'!W219</f>
        <v>3.4063139039701741E-2</v>
      </c>
      <c r="X131" s="409">
        <f>+'１次効果'!X219</f>
        <v>2.8306614779823682E-2</v>
      </c>
      <c r="Y131" s="409">
        <f>+'１次効果'!Y219</f>
        <v>2.7090040857127233E-2</v>
      </c>
      <c r="Z131" s="409">
        <f>+'１次効果'!Z219</f>
        <v>7.0896013640443831E-2</v>
      </c>
      <c r="AA131" s="409">
        <f>+'１次効果'!AA219</f>
        <v>4.8840724508613348E-2</v>
      </c>
      <c r="AB131" s="409">
        <f>+'１次効果'!AB219</f>
        <v>9.8920821329086556E-2</v>
      </c>
      <c r="AC131" s="409">
        <f>+'１次効果'!AC219</f>
        <v>4.7821036467451901E-2</v>
      </c>
      <c r="AD131" s="409">
        <f>+'１次効果'!AD219</f>
        <v>5.375296070078716E-2</v>
      </c>
      <c r="AE131" s="409">
        <f>+'１次効果'!AE219</f>
        <v>7.03723622422531E-2</v>
      </c>
      <c r="AF131" s="409">
        <f>+'１次効果'!AF219</f>
        <v>1.3640969089902066E-2</v>
      </c>
      <c r="AG131" s="409">
        <f>+'１次効果'!AG219</f>
        <v>2.7345944875541994E-2</v>
      </c>
      <c r="AH131" s="409">
        <f>+'１次効果'!AH219</f>
        <v>8.3604509050017706E-2</v>
      </c>
      <c r="AI131" s="409">
        <f>+'１次効果'!AI219</f>
        <v>4.9278040389881192E-2</v>
      </c>
      <c r="AJ131" s="409">
        <f>+'１次効果'!AJ219</f>
        <v>4.7025131319200178E-2</v>
      </c>
      <c r="AK131" s="409">
        <f>+'１次効果'!AK219</f>
        <v>3.7150386604065694E-2</v>
      </c>
      <c r="AL131" s="409">
        <f>+'１次効果'!AL219</f>
        <v>4.7138087319923659E-2</v>
      </c>
      <c r="AM131" s="409">
        <f>+'１次効果'!AM219</f>
        <v>1.0674662577703049</v>
      </c>
      <c r="AN131" s="409">
        <f>+'１次効果'!AN219</f>
        <v>2.7952787046594482E-2</v>
      </c>
      <c r="AO131" s="409">
        <f>+'１次効果'!AO219</f>
        <v>8.5273665006309063E-3</v>
      </c>
      <c r="AP131" s="411">
        <f>+'１次効果'!AP219</f>
        <v>3.9297373529010797E-2</v>
      </c>
    </row>
    <row r="132" spans="2:42">
      <c r="B132" s="273">
        <f>'１次効果'!B87</f>
        <v>37</v>
      </c>
      <c r="C132" s="318" t="str">
        <f>'１次効果'!C87</f>
        <v>対個人サービス</v>
      </c>
      <c r="D132" s="467">
        <f>+'１次効果'!D220</f>
        <v>1.8630387244291934E-4</v>
      </c>
      <c r="E132" s="409">
        <f>+'１次効果'!E220</f>
        <v>1.6569804245454206E-4</v>
      </c>
      <c r="F132" s="409">
        <f>+'１次効果'!F220</f>
        <v>8.2221777307688298E-4</v>
      </c>
      <c r="G132" s="409">
        <f>+'１次効果'!G220</f>
        <v>2.6356006699090737E-4</v>
      </c>
      <c r="H132" s="409">
        <f>+'１次効果'!H220</f>
        <v>2.4101636524535028E-4</v>
      </c>
      <c r="I132" s="409">
        <f>+'１次効果'!I220</f>
        <v>2.0951304872289436E-4</v>
      </c>
      <c r="J132" s="409">
        <f>+'１次効果'!J220</f>
        <v>1.6824606935657421E-4</v>
      </c>
      <c r="K132" s="409">
        <f>+'１次効果'!K220</f>
        <v>1.6205796588300691E-4</v>
      </c>
      <c r="L132" s="409">
        <f>+'１次効果'!L220</f>
        <v>2.9074714888359969E-5</v>
      </c>
      <c r="M132" s="409">
        <f>+'１次効果'!M220</f>
        <v>1.8327736619624547E-4</v>
      </c>
      <c r="N132" s="409">
        <f>+'１次効果'!N220</f>
        <v>1.7870432623702049E-4</v>
      </c>
      <c r="O132" s="409">
        <f>+'１次効果'!O220</f>
        <v>1.4669619449126961E-4</v>
      </c>
      <c r="P132" s="409">
        <f>+'１次効果'!P220</f>
        <v>1.9460652231246284E-4</v>
      </c>
      <c r="Q132" s="409">
        <f>+'１次効果'!Q220</f>
        <v>1.5761156477249423E-4</v>
      </c>
      <c r="R132" s="409">
        <f>+'１次効果'!R220</f>
        <v>1.949173221299338E-4</v>
      </c>
      <c r="S132" s="409">
        <f>+'１次効果'!S220</f>
        <v>1.5456362821413379E-4</v>
      </c>
      <c r="T132" s="409">
        <f>+'１次効果'!T220</f>
        <v>1.9190784476606255E-4</v>
      </c>
      <c r="U132" s="409">
        <f>+'１次効果'!U220</f>
        <v>2.4374256113886378E-4</v>
      </c>
      <c r="V132" s="409">
        <f>+'１次効果'!V220</f>
        <v>2.2212022568646352E-4</v>
      </c>
      <c r="W132" s="409">
        <f>+'１次効果'!W220</f>
        <v>1.7541748625371978E-4</v>
      </c>
      <c r="X132" s="409">
        <f>+'１次効果'!X220</f>
        <v>1.777428887803753E-4</v>
      </c>
      <c r="Y132" s="409">
        <f>+'１次効果'!Y220</f>
        <v>1.4221243698748996E-4</v>
      </c>
      <c r="Z132" s="409">
        <f>+'１次効果'!Z220</f>
        <v>3.8316725133322616E-4</v>
      </c>
      <c r="AA132" s="409">
        <f>+'１次効果'!AA220</f>
        <v>1.7554916666425439E-4</v>
      </c>
      <c r="AB132" s="409">
        <f>+'１次効果'!AB220</f>
        <v>4.9317152353399452E-4</v>
      </c>
      <c r="AC132" s="409">
        <f>+'１次効果'!AC220</f>
        <v>1.5348623691120925E-4</v>
      </c>
      <c r="AD132" s="409">
        <f>+'１次効果'!AD220</f>
        <v>5.5748822368410723E-4</v>
      </c>
      <c r="AE132" s="409">
        <f>+'１次効果'!AE220</f>
        <v>3.4481751830816763E-4</v>
      </c>
      <c r="AF132" s="409">
        <f>+'１次効果'!AF220</f>
        <v>3.8342596479676213E-4</v>
      </c>
      <c r="AG132" s="409">
        <f>+'１次効果'!AG220</f>
        <v>5.9210735207525331E-4</v>
      </c>
      <c r="AH132" s="409">
        <f>+'１次効果'!AH220</f>
        <v>5.0925512961371077E-3</v>
      </c>
      <c r="AI132" s="409">
        <f>+'１次効果'!AI220</f>
        <v>4.2142219485889087E-4</v>
      </c>
      <c r="AJ132" s="409">
        <f>+'１次効果'!AJ220</f>
        <v>3.0763550225002133E-3</v>
      </c>
      <c r="AK132" s="409">
        <f>+'１次効果'!AK220</f>
        <v>1.0593381335954933E-2</v>
      </c>
      <c r="AL132" s="409">
        <f>+'１次効果'!AL220</f>
        <v>1.9330704532835145E-3</v>
      </c>
      <c r="AM132" s="409">
        <f>+'１次効果'!AM220</f>
        <v>8.7439825259444219E-4</v>
      </c>
      <c r="AN132" s="409">
        <f>+'１次効果'!AN220</f>
        <v>1.0118734307382451</v>
      </c>
      <c r="AO132" s="409">
        <f>+'１次効果'!AO220</f>
        <v>7.6166942275770962E-5</v>
      </c>
      <c r="AP132" s="411">
        <f>+'１次効果'!AP220</f>
        <v>1.5754161789491438E-3</v>
      </c>
    </row>
    <row r="133" spans="2:42">
      <c r="B133" s="273">
        <f>'１次効果'!B88</f>
        <v>38</v>
      </c>
      <c r="C133" s="51" t="str">
        <f>'１次効果'!C88</f>
        <v>事務用品</v>
      </c>
      <c r="D133" s="412">
        <f>+'１次効果'!D221</f>
        <v>1.2919317696230891E-3</v>
      </c>
      <c r="E133" s="413">
        <f>+'１次効果'!E221</f>
        <v>2.418134856791869E-3</v>
      </c>
      <c r="F133" s="413">
        <f>+'１次効果'!F221</f>
        <v>1.7309222289784536E-3</v>
      </c>
      <c r="G133" s="413">
        <f>+'１次効果'!G221</f>
        <v>2.2685631404609041E-3</v>
      </c>
      <c r="H133" s="413">
        <f>+'１次効果'!H221</f>
        <v>1.353410871904766E-3</v>
      </c>
      <c r="I133" s="413">
        <f>+'１次効果'!I221</f>
        <v>2.20663934334408E-3</v>
      </c>
      <c r="J133" s="413">
        <f>+'１次効果'!J221</f>
        <v>1.6679948398232839E-3</v>
      </c>
      <c r="K133" s="413">
        <f>+'１次効果'!K221</f>
        <v>1.103212855710621E-3</v>
      </c>
      <c r="L133" s="413">
        <f>+'１次効果'!L221</f>
        <v>1.0684687302628207E-4</v>
      </c>
      <c r="M133" s="413">
        <f>+'１次効果'!M221</f>
        <v>6.5045428987322998E-4</v>
      </c>
      <c r="N133" s="413">
        <f>+'１次効果'!N221</f>
        <v>2.1994516709148214E-3</v>
      </c>
      <c r="O133" s="413">
        <f>+'１次効果'!O221</f>
        <v>9.3686163429249861E-4</v>
      </c>
      <c r="P133" s="413">
        <f>+'１次効果'!P221</f>
        <v>1.0380430488673158E-3</v>
      </c>
      <c r="Q133" s="413">
        <f>+'１次効果'!Q221</f>
        <v>1.0010379791133093E-3</v>
      </c>
      <c r="R133" s="413">
        <f>+'１次効果'!R221</f>
        <v>1.7986770577277926E-3</v>
      </c>
      <c r="S133" s="413">
        <f>+'１次効果'!S221</f>
        <v>1.3936939212303367E-3</v>
      </c>
      <c r="T133" s="413">
        <f>+'１次効果'!T221</f>
        <v>1.2556922937460571E-3</v>
      </c>
      <c r="U133" s="413">
        <f>+'１次効果'!U221</f>
        <v>1.6716248305725767E-3</v>
      </c>
      <c r="V133" s="413">
        <f>+'１次効果'!V221</f>
        <v>2.0320506133827483E-3</v>
      </c>
      <c r="W133" s="413">
        <f>+'１次効果'!W221</f>
        <v>2.6371747575353937E-3</v>
      </c>
      <c r="X133" s="413">
        <f>+'１次効果'!X221</f>
        <v>6.9249511680022206E-4</v>
      </c>
      <c r="Y133" s="413">
        <f>+'１次効果'!Y221</f>
        <v>1.6503460380529794E-3</v>
      </c>
      <c r="Z133" s="413">
        <f>+'１次効果'!Z221</f>
        <v>1.9619042301663265E-3</v>
      </c>
      <c r="AA133" s="413">
        <f>+'１次効果'!AA221</f>
        <v>3.9262848417701636E-4</v>
      </c>
      <c r="AB133" s="413">
        <f>+'１次効果'!AB221</f>
        <v>1.9967439725728587E-3</v>
      </c>
      <c r="AC133" s="413">
        <f>+'１次効果'!AC221</f>
        <v>4.6725660906387781E-3</v>
      </c>
      <c r="AD133" s="413">
        <f>+'１次効果'!AD221</f>
        <v>2.6661209983635959E-3</v>
      </c>
      <c r="AE133" s="413">
        <f>+'１次効果'!AE221</f>
        <v>4.8818307070900759E-3</v>
      </c>
      <c r="AF133" s="413">
        <f>+'１次効果'!AF221</f>
        <v>5.1434364390645984E-4</v>
      </c>
      <c r="AG133" s="413">
        <f>+'１次効果'!AG221</f>
        <v>2.5294429287006205E-3</v>
      </c>
      <c r="AH133" s="413">
        <f>+'１次効果'!AH221</f>
        <v>4.038068991165958E-3</v>
      </c>
      <c r="AI133" s="413">
        <f>+'１次効果'!AI221</f>
        <v>3.5727492606960729E-3</v>
      </c>
      <c r="AJ133" s="413">
        <f>+'１次効果'!AJ221</f>
        <v>5.5615426972625099E-3</v>
      </c>
      <c r="AK133" s="413">
        <f>+'１次効果'!AK221</f>
        <v>3.5478508797493614E-3</v>
      </c>
      <c r="AL133" s="413">
        <f>+'１次効果'!AL221</f>
        <v>6.4512552754815303E-3</v>
      </c>
      <c r="AM133" s="413">
        <f>+'１次効果'!AM221</f>
        <v>2.3126166857593564E-3</v>
      </c>
      <c r="AN133" s="413">
        <f>+'１次効果'!AN221</f>
        <v>2.6731573696272396E-3</v>
      </c>
      <c r="AO133" s="413">
        <f>+'１次効果'!AO221</f>
        <v>1.0004834794279855</v>
      </c>
      <c r="AP133" s="414">
        <f>+'１次効果'!AP221</f>
        <v>1.4022545203818764E-3</v>
      </c>
    </row>
    <row r="134" spans="2:42" ht="12.75" thickBot="1">
      <c r="B134" s="333">
        <f>'１次効果'!B89</f>
        <v>39</v>
      </c>
      <c r="C134" s="415" t="str">
        <f>'１次効果'!C89</f>
        <v>分類不明</v>
      </c>
      <c r="D134" s="416">
        <f>+'１次効果'!D222</f>
        <v>2.209092573050392E-3</v>
      </c>
      <c r="E134" s="417">
        <f>+'１次効果'!E222</f>
        <v>3.9049306177944532E-3</v>
      </c>
      <c r="F134" s="417">
        <f>+'１次効果'!F222</f>
        <v>6.3688403653352679E-3</v>
      </c>
      <c r="G134" s="417">
        <f>+'１次効果'!G222</f>
        <v>1.390047016752627E-2</v>
      </c>
      <c r="H134" s="417">
        <f>+'１次効果'!H222</f>
        <v>7.1313514055195417E-3</v>
      </c>
      <c r="I134" s="417">
        <f>+'１次効果'!I222</f>
        <v>4.0059626501625124E-3</v>
      </c>
      <c r="J134" s="417">
        <f>+'１次効果'!J222</f>
        <v>3.3060720189863448E-3</v>
      </c>
      <c r="K134" s="417">
        <f>+'１次効果'!K222</f>
        <v>1.7360044811030487E-3</v>
      </c>
      <c r="L134" s="417">
        <f>+'１次効果'!L222</f>
        <v>5.2477353682417829E-4</v>
      </c>
      <c r="M134" s="417">
        <f>+'１次効果'!M222</f>
        <v>3.4870379115601712E-3</v>
      </c>
      <c r="N134" s="417">
        <f>+'１次効果'!N222</f>
        <v>9.8937277451195509E-3</v>
      </c>
      <c r="O134" s="417">
        <f>+'１次効果'!O222</f>
        <v>1.0991423165999116E-2</v>
      </c>
      <c r="P134" s="417">
        <f>+'１次効果'!P222</f>
        <v>1.00284860998106E-2</v>
      </c>
      <c r="Q134" s="417">
        <f>+'１次効果'!Q222</f>
        <v>4.4838910704009128E-3</v>
      </c>
      <c r="R134" s="417">
        <f>+'１次効果'!R222</f>
        <v>8.5828924216920181E-3</v>
      </c>
      <c r="S134" s="417">
        <f>+'１次効果'!S222</f>
        <v>5.7729474483053135E-3</v>
      </c>
      <c r="T134" s="417">
        <f>+'１次効果'!T222</f>
        <v>3.6954351692067063E-3</v>
      </c>
      <c r="U134" s="417">
        <f>+'１次効果'!U222</f>
        <v>1.6481945421452451E-3</v>
      </c>
      <c r="V134" s="417">
        <f>+'１次効果'!V222</f>
        <v>5.3681041399785438E-3</v>
      </c>
      <c r="W134" s="417">
        <f>+'１次効果'!W222</f>
        <v>4.3573324617467643E-3</v>
      </c>
      <c r="X134" s="417">
        <f>+'１次効果'!X222</f>
        <v>1.6181981590678441E-3</v>
      </c>
      <c r="Y134" s="417">
        <f>+'１次効果'!Y222</f>
        <v>2.2305411226653895E-3</v>
      </c>
      <c r="Z134" s="417">
        <f>+'１次効果'!Z222</f>
        <v>1.3146947673133692E-2</v>
      </c>
      <c r="AA134" s="417">
        <f>+'１次効果'!AA222</f>
        <v>3.1440591785231028E-3</v>
      </c>
      <c r="AB134" s="417">
        <f>+'１次効果'!AB222</f>
        <v>8.8724112011034726E-3</v>
      </c>
      <c r="AC134" s="417">
        <f>+'１次効果'!AC222</f>
        <v>1.9968276602415073E-2</v>
      </c>
      <c r="AD134" s="417">
        <f>+'１次効果'!AD222</f>
        <v>5.4996459994879569E-3</v>
      </c>
      <c r="AE134" s="417">
        <f>+'１次効果'!AE222</f>
        <v>5.2660719040243577E-3</v>
      </c>
      <c r="AF134" s="417">
        <f>+'１次効果'!AF222</f>
        <v>1.0461674342087189E-3</v>
      </c>
      <c r="AG134" s="417">
        <f>+'１次効果'!AG222</f>
        <v>7.6964469007872729E-3</v>
      </c>
      <c r="AH134" s="417">
        <f>+'１次効果'!AH222</f>
        <v>3.3146701989125245E-3</v>
      </c>
      <c r="AI134" s="417">
        <f>+'１次効果'!AI222</f>
        <v>1.5536156863387315E-3</v>
      </c>
      <c r="AJ134" s="417">
        <f>+'１次効果'!AJ222</f>
        <v>1.0108477859643835E-2</v>
      </c>
      <c r="AK134" s="417">
        <f>+'１次効果'!AK222</f>
        <v>4.0576303922254201E-3</v>
      </c>
      <c r="AL134" s="417">
        <f>+'１次効果'!AL222</f>
        <v>4.2032352851340792E-3</v>
      </c>
      <c r="AM134" s="417">
        <f>+'１次効果'!AM222</f>
        <v>3.0095746291069338E-3</v>
      </c>
      <c r="AN134" s="417">
        <f>+'１次効果'!AN222</f>
        <v>3.2579471695663533E-3</v>
      </c>
      <c r="AO134" s="417">
        <f>+'１次効果'!AO222</f>
        <v>1.4640404894876943E-3</v>
      </c>
      <c r="AP134" s="418">
        <f>+'１次効果'!AP222</f>
        <v>1.0011895097216195</v>
      </c>
    </row>
    <row r="136" spans="2:42" ht="12.75" thickBot="1"/>
    <row r="137" spans="2:42" ht="36">
      <c r="B137" s="363" t="s">
        <v>170</v>
      </c>
      <c r="C137" s="343" t="s">
        <v>35</v>
      </c>
      <c r="F137" s="419" t="s">
        <v>179</v>
      </c>
      <c r="H137" s="344" t="s">
        <v>181</v>
      </c>
      <c r="J137" s="344" t="s">
        <v>182</v>
      </c>
      <c r="L137" s="344" t="s">
        <v>165</v>
      </c>
      <c r="N137" s="344" t="s">
        <v>166</v>
      </c>
      <c r="P137" s="344" t="s">
        <v>167</v>
      </c>
    </row>
    <row r="138" spans="2:42">
      <c r="B138" s="273">
        <f>'１次効果'!B51</f>
        <v>1</v>
      </c>
      <c r="C138" s="346" t="str">
        <f>'１次効果'!C51</f>
        <v>農業</v>
      </c>
      <c r="D138" s="393"/>
      <c r="E138" s="396"/>
      <c r="F138" s="420">
        <f t="shared" ref="F138:F151" si="3">N49</f>
        <v>0</v>
      </c>
      <c r="G138" s="382"/>
      <c r="H138" s="420">
        <f t="array" ref="H138:H176">+MMULT(D96:AP134,F138:F176)</f>
        <v>0</v>
      </c>
      <c r="I138" s="382"/>
      <c r="J138" s="421">
        <f>係数!D6</f>
        <v>0.10017683465959328</v>
      </c>
      <c r="K138" s="382"/>
      <c r="L138" s="420">
        <f>H138*J138</f>
        <v>0</v>
      </c>
      <c r="M138" s="382"/>
      <c r="N138" s="421">
        <f>係数!D7</f>
        <v>0.55922353508560407</v>
      </c>
      <c r="O138" s="382"/>
      <c r="P138" s="420">
        <f>H138*N138</f>
        <v>0</v>
      </c>
    </row>
    <row r="139" spans="2:42">
      <c r="B139" s="273">
        <f>'１次効果'!B52</f>
        <v>2</v>
      </c>
      <c r="C139" s="326" t="str">
        <f>'１次効果'!C52</f>
        <v>林業</v>
      </c>
      <c r="D139" s="393"/>
      <c r="E139" s="396"/>
      <c r="F139" s="398">
        <f t="shared" si="3"/>
        <v>0</v>
      </c>
      <c r="G139" s="382"/>
      <c r="H139" s="398">
        <v>0</v>
      </c>
      <c r="I139" s="382"/>
      <c r="J139" s="397">
        <f>係数!E6</f>
        <v>0.26880168001050009</v>
      </c>
      <c r="K139" s="382"/>
      <c r="L139" s="398">
        <f t="shared" ref="L139:L176" si="4">H139*J139</f>
        <v>0</v>
      </c>
      <c r="M139" s="382"/>
      <c r="N139" s="397">
        <f>係数!E7</f>
        <v>0.72096075600472498</v>
      </c>
      <c r="O139" s="382"/>
      <c r="P139" s="398">
        <f t="shared" ref="P139:P176" si="5">H139*N139</f>
        <v>0</v>
      </c>
    </row>
    <row r="140" spans="2:42">
      <c r="B140" s="273">
        <f>'１次効果'!B53</f>
        <v>3</v>
      </c>
      <c r="C140" s="326" t="str">
        <f>'１次効果'!C53</f>
        <v>漁業</v>
      </c>
      <c r="D140" s="393"/>
      <c r="E140" s="396"/>
      <c r="F140" s="398">
        <f t="shared" si="3"/>
        <v>0</v>
      </c>
      <c r="G140" s="382"/>
      <c r="H140" s="398">
        <v>0</v>
      </c>
      <c r="I140" s="382"/>
      <c r="J140" s="397">
        <f>係数!F6</f>
        <v>0.18161976771377347</v>
      </c>
      <c r="K140" s="382"/>
      <c r="L140" s="398">
        <f t="shared" si="4"/>
        <v>0</v>
      </c>
      <c r="M140" s="382"/>
      <c r="N140" s="397">
        <f>係数!F7</f>
        <v>0.60045599812923844</v>
      </c>
      <c r="O140" s="382"/>
      <c r="P140" s="398">
        <f t="shared" si="5"/>
        <v>0</v>
      </c>
    </row>
    <row r="141" spans="2:42">
      <c r="B141" s="273">
        <f>'１次効果'!B54</f>
        <v>4</v>
      </c>
      <c r="C141" s="326" t="str">
        <f>'１次効果'!C54</f>
        <v>鉱業</v>
      </c>
      <c r="D141" s="393"/>
      <c r="E141" s="396"/>
      <c r="F141" s="398">
        <f t="shared" si="3"/>
        <v>0</v>
      </c>
      <c r="G141" s="382"/>
      <c r="H141" s="398">
        <v>0</v>
      </c>
      <c r="I141" s="382"/>
      <c r="J141" s="397">
        <f>係数!G6</f>
        <v>0.17144607843137255</v>
      </c>
      <c r="K141" s="382"/>
      <c r="L141" s="398">
        <f t="shared" si="4"/>
        <v>0</v>
      </c>
      <c r="M141" s="382"/>
      <c r="N141" s="397">
        <f>係数!G7</f>
        <v>0.46813725490196079</v>
      </c>
      <c r="O141" s="382"/>
      <c r="P141" s="398">
        <f t="shared" si="5"/>
        <v>0</v>
      </c>
    </row>
    <row r="142" spans="2:42">
      <c r="B142" s="273">
        <f>'１次効果'!B55</f>
        <v>5</v>
      </c>
      <c r="C142" s="326" t="str">
        <f>'１次効果'!C55</f>
        <v>飲食料品</v>
      </c>
      <c r="D142" s="393"/>
      <c r="E142" s="396"/>
      <c r="F142" s="398">
        <f t="shared" si="3"/>
        <v>0</v>
      </c>
      <c r="G142" s="382"/>
      <c r="H142" s="398">
        <v>0</v>
      </c>
      <c r="I142" s="382"/>
      <c r="J142" s="397">
        <f>係数!H6</f>
        <v>0.10301619117347</v>
      </c>
      <c r="K142" s="382"/>
      <c r="L142" s="398">
        <f t="shared" si="4"/>
        <v>0</v>
      </c>
      <c r="M142" s="382"/>
      <c r="N142" s="397">
        <f>係数!H7</f>
        <v>0.31763368477364423</v>
      </c>
      <c r="O142" s="382"/>
      <c r="P142" s="398">
        <f t="shared" si="5"/>
        <v>0</v>
      </c>
    </row>
    <row r="143" spans="2:42">
      <c r="B143" s="273">
        <f>'１次効果'!B56</f>
        <v>6</v>
      </c>
      <c r="C143" s="326" t="str">
        <f>'１次効果'!C56</f>
        <v>繊維製品</v>
      </c>
      <c r="D143" s="393"/>
      <c r="E143" s="396"/>
      <c r="F143" s="398">
        <f t="shared" si="3"/>
        <v>0</v>
      </c>
      <c r="G143" s="382"/>
      <c r="H143" s="398">
        <v>0</v>
      </c>
      <c r="I143" s="382"/>
      <c r="J143" s="397">
        <f>係数!I6</f>
        <v>0.18658714223849454</v>
      </c>
      <c r="K143" s="382"/>
      <c r="L143" s="398">
        <f t="shared" si="4"/>
        <v>0</v>
      </c>
      <c r="M143" s="382"/>
      <c r="N143" s="397">
        <f>係数!I7</f>
        <v>0.30626746978465413</v>
      </c>
      <c r="O143" s="382"/>
      <c r="P143" s="398">
        <f t="shared" si="5"/>
        <v>0</v>
      </c>
    </row>
    <row r="144" spans="2:42">
      <c r="B144" s="273">
        <f>'１次効果'!B57</f>
        <v>7</v>
      </c>
      <c r="C144" s="326" t="str">
        <f>'１次効果'!C57</f>
        <v>パルプ・紙・木製品</v>
      </c>
      <c r="D144" s="393"/>
      <c r="E144" s="396"/>
      <c r="F144" s="398">
        <f t="shared" si="3"/>
        <v>0</v>
      </c>
      <c r="G144" s="382"/>
      <c r="H144" s="398">
        <v>0</v>
      </c>
      <c r="I144" s="382"/>
      <c r="J144" s="397">
        <f>係数!J6</f>
        <v>0.11601249574711577</v>
      </c>
      <c r="K144" s="382"/>
      <c r="L144" s="398">
        <f t="shared" si="4"/>
        <v>0</v>
      </c>
      <c r="M144" s="382"/>
      <c r="N144" s="397">
        <f>係数!J7</f>
        <v>0.31940861711669916</v>
      </c>
      <c r="O144" s="382"/>
      <c r="P144" s="398">
        <f t="shared" si="5"/>
        <v>0</v>
      </c>
    </row>
    <row r="145" spans="2:16">
      <c r="B145" s="273">
        <f>'１次効果'!B58</f>
        <v>8</v>
      </c>
      <c r="C145" s="326" t="str">
        <f>'１次効果'!C58</f>
        <v>化学製品</v>
      </c>
      <c r="D145" s="393"/>
      <c r="E145" s="396"/>
      <c r="F145" s="398">
        <f t="shared" si="3"/>
        <v>0</v>
      </c>
      <c r="G145" s="382"/>
      <c r="H145" s="398">
        <v>0</v>
      </c>
      <c r="I145" s="382"/>
      <c r="J145" s="397">
        <f>係数!K6</f>
        <v>7.5196886084157727E-2</v>
      </c>
      <c r="K145" s="382"/>
      <c r="L145" s="398">
        <f t="shared" si="4"/>
        <v>0</v>
      </c>
      <c r="M145" s="382"/>
      <c r="N145" s="397">
        <f>係数!K7</f>
        <v>0.27234431441664303</v>
      </c>
      <c r="O145" s="382"/>
      <c r="P145" s="398">
        <f t="shared" si="5"/>
        <v>0</v>
      </c>
    </row>
    <row r="146" spans="2:16">
      <c r="B146" s="273">
        <f>'１次効果'!B59</f>
        <v>9</v>
      </c>
      <c r="C146" s="326" t="str">
        <f>'１次効果'!C59</f>
        <v>石油・石炭製品</v>
      </c>
      <c r="D146" s="393"/>
      <c r="E146" s="396"/>
      <c r="F146" s="398">
        <f t="shared" si="3"/>
        <v>0</v>
      </c>
      <c r="G146" s="382"/>
      <c r="H146" s="398">
        <v>0</v>
      </c>
      <c r="I146" s="382"/>
      <c r="J146" s="397">
        <f>係数!L6</f>
        <v>5.6987469939907753E-3</v>
      </c>
      <c r="K146" s="382"/>
      <c r="L146" s="398">
        <f t="shared" si="4"/>
        <v>0</v>
      </c>
      <c r="M146" s="382"/>
      <c r="N146" s="397">
        <f>係数!L7</f>
        <v>0.29158030085233783</v>
      </c>
      <c r="O146" s="382"/>
      <c r="P146" s="398">
        <f t="shared" si="5"/>
        <v>0</v>
      </c>
    </row>
    <row r="147" spans="2:16">
      <c r="B147" s="273">
        <f>'１次効果'!B60</f>
        <v>10</v>
      </c>
      <c r="C147" s="326" t="str">
        <f>'１次効果'!C60</f>
        <v>プラスチック・ゴム製品</v>
      </c>
      <c r="D147" s="393"/>
      <c r="E147" s="396"/>
      <c r="F147" s="398">
        <f t="shared" si="3"/>
        <v>0</v>
      </c>
      <c r="G147" s="382"/>
      <c r="H147" s="398">
        <v>0</v>
      </c>
      <c r="I147" s="382"/>
      <c r="J147" s="397">
        <f>係数!M6</f>
        <v>0.15286022838374091</v>
      </c>
      <c r="K147" s="382"/>
      <c r="L147" s="398">
        <f t="shared" si="4"/>
        <v>0</v>
      </c>
      <c r="M147" s="382"/>
      <c r="N147" s="397">
        <f>係数!M7</f>
        <v>0.3223603913324089</v>
      </c>
      <c r="O147" s="382"/>
      <c r="P147" s="398">
        <f t="shared" si="5"/>
        <v>0</v>
      </c>
    </row>
    <row r="148" spans="2:16">
      <c r="B148" s="273">
        <f>'１次効果'!B61</f>
        <v>11</v>
      </c>
      <c r="C148" s="326" t="str">
        <f>'１次効果'!C61</f>
        <v>窯業・土石製品</v>
      </c>
      <c r="D148" s="393"/>
      <c r="E148" s="396"/>
      <c r="F148" s="398">
        <f t="shared" si="3"/>
        <v>0</v>
      </c>
      <c r="G148" s="382"/>
      <c r="H148" s="398">
        <v>0</v>
      </c>
      <c r="I148" s="382"/>
      <c r="J148" s="397">
        <f>係数!N6</f>
        <v>0.17916627896157067</v>
      </c>
      <c r="K148" s="382"/>
      <c r="L148" s="398">
        <f t="shared" si="4"/>
        <v>0</v>
      </c>
      <c r="M148" s="382"/>
      <c r="N148" s="397">
        <f>係数!N7</f>
        <v>0.46508327905461988</v>
      </c>
      <c r="O148" s="382"/>
      <c r="P148" s="398">
        <f t="shared" si="5"/>
        <v>0</v>
      </c>
    </row>
    <row r="149" spans="2:16">
      <c r="B149" s="273">
        <f>'１次効果'!B62</f>
        <v>12</v>
      </c>
      <c r="C149" s="326" t="str">
        <f>'１次効果'!C62</f>
        <v>鉄鋼</v>
      </c>
      <c r="D149" s="393"/>
      <c r="E149" s="396"/>
      <c r="F149" s="398">
        <f t="shared" si="3"/>
        <v>0</v>
      </c>
      <c r="G149" s="382"/>
      <c r="H149" s="398">
        <v>0</v>
      </c>
      <c r="I149" s="382"/>
      <c r="J149" s="397">
        <f>係数!O6</f>
        <v>0.10055485901779283</v>
      </c>
      <c r="K149" s="382"/>
      <c r="L149" s="398">
        <f t="shared" si="4"/>
        <v>0</v>
      </c>
      <c r="M149" s="382"/>
      <c r="N149" s="397">
        <f>係数!O7</f>
        <v>0.28600581534932112</v>
      </c>
      <c r="O149" s="382"/>
      <c r="P149" s="398">
        <f t="shared" si="5"/>
        <v>0</v>
      </c>
    </row>
    <row r="150" spans="2:16">
      <c r="B150" s="273">
        <f>'１次効果'!B63</f>
        <v>13</v>
      </c>
      <c r="C150" s="326" t="str">
        <f>'１次効果'!C63</f>
        <v>非鉄金属</v>
      </c>
      <c r="D150" s="393"/>
      <c r="E150" s="396"/>
      <c r="F150" s="398">
        <f t="shared" si="3"/>
        <v>0</v>
      </c>
      <c r="G150" s="382"/>
      <c r="H150" s="398">
        <v>0</v>
      </c>
      <c r="I150" s="382"/>
      <c r="J150" s="397">
        <f>係数!P6</f>
        <v>7.1896065509493151E-2</v>
      </c>
      <c r="K150" s="382"/>
      <c r="L150" s="398">
        <f t="shared" si="4"/>
        <v>0</v>
      </c>
      <c r="M150" s="382"/>
      <c r="N150" s="397">
        <f>係数!P7</f>
        <v>0.24614317383239584</v>
      </c>
      <c r="O150" s="382"/>
      <c r="P150" s="398">
        <f t="shared" si="5"/>
        <v>0</v>
      </c>
    </row>
    <row r="151" spans="2:16">
      <c r="B151" s="273">
        <f>'１次効果'!B64</f>
        <v>14</v>
      </c>
      <c r="C151" s="326" t="str">
        <f>'１次効果'!C64</f>
        <v>金属製品</v>
      </c>
      <c r="D151" s="393"/>
      <c r="E151" s="396"/>
      <c r="F151" s="398">
        <f t="shared" si="3"/>
        <v>0</v>
      </c>
      <c r="G151" s="382"/>
      <c r="H151" s="398">
        <v>0</v>
      </c>
      <c r="I151" s="382"/>
      <c r="J151" s="397">
        <f>係数!Q6</f>
        <v>0.20986188697782507</v>
      </c>
      <c r="K151" s="382"/>
      <c r="L151" s="398">
        <f t="shared" si="4"/>
        <v>0</v>
      </c>
      <c r="M151" s="382"/>
      <c r="N151" s="397">
        <f>係数!Q7</f>
        <v>0.3882972358501855</v>
      </c>
      <c r="O151" s="382"/>
      <c r="P151" s="398">
        <f t="shared" si="5"/>
        <v>0</v>
      </c>
    </row>
    <row r="152" spans="2:16">
      <c r="B152" s="273">
        <f>'１次効果'!B65</f>
        <v>15</v>
      </c>
      <c r="C152" s="326" t="str">
        <f>'１次効果'!C65</f>
        <v>はん用機械</v>
      </c>
      <c r="D152" s="393"/>
      <c r="E152" s="396"/>
      <c r="F152" s="398">
        <f>N63</f>
        <v>0</v>
      </c>
      <c r="G152" s="382"/>
      <c r="H152" s="398">
        <v>0</v>
      </c>
      <c r="I152" s="382"/>
      <c r="J152" s="397">
        <f>係数!R6</f>
        <v>0.15975536056906409</v>
      </c>
      <c r="K152" s="382"/>
      <c r="L152" s="398">
        <f t="shared" si="4"/>
        <v>0</v>
      </c>
      <c r="M152" s="382"/>
      <c r="N152" s="397">
        <f>係数!R7</f>
        <v>0.36051622618579782</v>
      </c>
      <c r="O152" s="382"/>
      <c r="P152" s="398">
        <f t="shared" si="5"/>
        <v>0</v>
      </c>
    </row>
    <row r="153" spans="2:16">
      <c r="B153" s="273">
        <f>'１次効果'!B66</f>
        <v>16</v>
      </c>
      <c r="C153" s="326" t="str">
        <f>'１次効果'!C66</f>
        <v>生産用機械</v>
      </c>
      <c r="D153" s="393"/>
      <c r="E153" s="396"/>
      <c r="F153" s="398">
        <f t="shared" ref="F153:F176" si="6">N64</f>
        <v>0</v>
      </c>
      <c r="G153" s="382"/>
      <c r="H153" s="398">
        <v>0</v>
      </c>
      <c r="I153" s="382"/>
      <c r="J153" s="397">
        <f>係数!S6</f>
        <v>0.18949312583331512</v>
      </c>
      <c r="K153" s="382"/>
      <c r="L153" s="398">
        <f t="shared" si="4"/>
        <v>0</v>
      </c>
      <c r="M153" s="382"/>
      <c r="N153" s="397">
        <f>係数!S7</f>
        <v>0.41591440624248649</v>
      </c>
      <c r="O153" s="382"/>
      <c r="P153" s="398">
        <f t="shared" si="5"/>
        <v>0</v>
      </c>
    </row>
    <row r="154" spans="2:16">
      <c r="B154" s="273">
        <f>'１次効果'!B67</f>
        <v>17</v>
      </c>
      <c r="C154" s="326" t="str">
        <f>'１次効果'!C67</f>
        <v>業務用機械</v>
      </c>
      <c r="D154" s="393"/>
      <c r="E154" s="396"/>
      <c r="F154" s="398">
        <f t="shared" si="6"/>
        <v>0</v>
      </c>
      <c r="G154" s="382"/>
      <c r="H154" s="398">
        <v>0</v>
      </c>
      <c r="I154" s="382"/>
      <c r="J154" s="397">
        <f>係数!T6</f>
        <v>9.88475284102317E-2</v>
      </c>
      <c r="K154" s="382"/>
      <c r="L154" s="398">
        <f t="shared" si="4"/>
        <v>0</v>
      </c>
      <c r="M154" s="382"/>
      <c r="N154" s="397">
        <f>係数!T7</f>
        <v>0.20457776171545597</v>
      </c>
      <c r="O154" s="382"/>
      <c r="P154" s="398">
        <f t="shared" si="5"/>
        <v>0</v>
      </c>
    </row>
    <row r="155" spans="2:16">
      <c r="B155" s="273">
        <f>'１次効果'!B68</f>
        <v>18</v>
      </c>
      <c r="C155" s="326" t="str">
        <f>'１次効果'!C68</f>
        <v>電子部品</v>
      </c>
      <c r="D155" s="393"/>
      <c r="E155" s="396"/>
      <c r="F155" s="398">
        <f t="shared" si="6"/>
        <v>0</v>
      </c>
      <c r="G155" s="382"/>
      <c r="H155" s="398">
        <v>0</v>
      </c>
      <c r="I155" s="382"/>
      <c r="J155" s="397">
        <f>係数!U6</f>
        <v>6.1758141002998625E-2</v>
      </c>
      <c r="K155" s="382"/>
      <c r="L155" s="398">
        <f t="shared" si="4"/>
        <v>0</v>
      </c>
      <c r="M155" s="382"/>
      <c r="N155" s="397">
        <f>係数!U7</f>
        <v>0.31609462326802495</v>
      </c>
      <c r="O155" s="382"/>
      <c r="P155" s="398">
        <f t="shared" si="5"/>
        <v>0</v>
      </c>
    </row>
    <row r="156" spans="2:16">
      <c r="B156" s="273">
        <f>'１次効果'!B69</f>
        <v>19</v>
      </c>
      <c r="C156" s="326" t="str">
        <f>'１次効果'!C69</f>
        <v>電気機械</v>
      </c>
      <c r="D156" s="393"/>
      <c r="E156" s="396"/>
      <c r="F156" s="398">
        <f t="shared" si="6"/>
        <v>0</v>
      </c>
      <c r="G156" s="382"/>
      <c r="H156" s="398">
        <v>0</v>
      </c>
      <c r="I156" s="382"/>
      <c r="J156" s="397">
        <f>係数!V6</f>
        <v>0.1315659890598071</v>
      </c>
      <c r="K156" s="382"/>
      <c r="L156" s="398">
        <f t="shared" si="4"/>
        <v>0</v>
      </c>
      <c r="M156" s="382"/>
      <c r="N156" s="397">
        <f>係数!V7</f>
        <v>0.21163349996967004</v>
      </c>
      <c r="O156" s="382"/>
      <c r="P156" s="398">
        <f t="shared" si="5"/>
        <v>0</v>
      </c>
    </row>
    <row r="157" spans="2:16">
      <c r="B157" s="273">
        <f>'１次効果'!B70</f>
        <v>20</v>
      </c>
      <c r="C157" s="326" t="str">
        <f>'１次効果'!C70</f>
        <v>情報通信機器</v>
      </c>
      <c r="D157" s="393"/>
      <c r="E157" s="396"/>
      <c r="F157" s="398">
        <f t="shared" si="6"/>
        <v>0</v>
      </c>
      <c r="G157" s="382"/>
      <c r="H157" s="398">
        <v>0</v>
      </c>
      <c r="I157" s="382"/>
      <c r="J157" s="397">
        <f>係数!W6</f>
        <v>0.14908531183557761</v>
      </c>
      <c r="K157" s="382"/>
      <c r="L157" s="398">
        <f t="shared" si="4"/>
        <v>0</v>
      </c>
      <c r="M157" s="382"/>
      <c r="N157" s="397">
        <f>係数!W7</f>
        <v>0.28319897236002833</v>
      </c>
      <c r="O157" s="382"/>
      <c r="P157" s="398">
        <f t="shared" si="5"/>
        <v>0</v>
      </c>
    </row>
    <row r="158" spans="2:16">
      <c r="B158" s="273">
        <f>'１次効果'!B71</f>
        <v>21</v>
      </c>
      <c r="C158" s="326" t="str">
        <f>'１次効果'!C71</f>
        <v>輸送機械</v>
      </c>
      <c r="D158" s="393"/>
      <c r="E158" s="396"/>
      <c r="F158" s="398">
        <f t="shared" si="6"/>
        <v>0</v>
      </c>
      <c r="G158" s="382"/>
      <c r="H158" s="398">
        <v>0</v>
      </c>
      <c r="I158" s="382"/>
      <c r="J158" s="397">
        <f>係数!X6</f>
        <v>8.3854799520379039E-2</v>
      </c>
      <c r="K158" s="382"/>
      <c r="L158" s="398">
        <f t="shared" si="4"/>
        <v>0</v>
      </c>
      <c r="M158" s="382"/>
      <c r="N158" s="397">
        <f>係数!X7</f>
        <v>0.18822339067387758</v>
      </c>
      <c r="O158" s="382"/>
      <c r="P158" s="398">
        <f t="shared" si="5"/>
        <v>0</v>
      </c>
    </row>
    <row r="159" spans="2:16">
      <c r="B159" s="273">
        <f>'１次効果'!B72</f>
        <v>22</v>
      </c>
      <c r="C159" s="326" t="str">
        <f>'１次効果'!C72</f>
        <v>その他の製造工業製品</v>
      </c>
      <c r="D159" s="393"/>
      <c r="E159" s="396"/>
      <c r="F159" s="398">
        <f t="shared" si="6"/>
        <v>0</v>
      </c>
      <c r="G159" s="382"/>
      <c r="H159" s="398">
        <v>0</v>
      </c>
      <c r="I159" s="382"/>
      <c r="J159" s="397">
        <f>係数!Y6</f>
        <v>0.15882117451421179</v>
      </c>
      <c r="K159" s="382"/>
      <c r="L159" s="398">
        <f t="shared" si="4"/>
        <v>0</v>
      </c>
      <c r="M159" s="382"/>
      <c r="N159" s="397">
        <f>係数!Y7</f>
        <v>0.31613956209774274</v>
      </c>
      <c r="O159" s="382"/>
      <c r="P159" s="398">
        <f t="shared" si="5"/>
        <v>0</v>
      </c>
    </row>
    <row r="160" spans="2:16">
      <c r="B160" s="273">
        <f>'１次効果'!B73</f>
        <v>23</v>
      </c>
      <c r="C160" s="326" t="str">
        <f>'１次効果'!C73</f>
        <v>建設</v>
      </c>
      <c r="D160" s="393"/>
      <c r="E160" s="396"/>
      <c r="F160" s="398">
        <f t="shared" si="6"/>
        <v>0</v>
      </c>
      <c r="G160" s="382"/>
      <c r="H160" s="398">
        <v>0</v>
      </c>
      <c r="I160" s="382"/>
      <c r="J160" s="397">
        <f>係数!Z6</f>
        <v>0.31218282799214508</v>
      </c>
      <c r="K160" s="382"/>
      <c r="L160" s="398">
        <f t="shared" si="4"/>
        <v>0</v>
      </c>
      <c r="M160" s="382"/>
      <c r="N160" s="397">
        <f>係数!Z7</f>
        <v>0.47268469980616296</v>
      </c>
      <c r="O160" s="382"/>
      <c r="P160" s="398">
        <f t="shared" si="5"/>
        <v>0</v>
      </c>
    </row>
    <row r="161" spans="2:16">
      <c r="B161" s="273">
        <f>'１次効果'!B74</f>
        <v>24</v>
      </c>
      <c r="C161" s="326" t="str">
        <f>'１次効果'!C74</f>
        <v>電力・ガス・熱供給</v>
      </c>
      <c r="D161" s="393"/>
      <c r="E161" s="396"/>
      <c r="F161" s="398">
        <f t="shared" si="6"/>
        <v>0</v>
      </c>
      <c r="G161" s="382"/>
      <c r="H161" s="398">
        <v>0</v>
      </c>
      <c r="I161" s="382"/>
      <c r="J161" s="397">
        <f>係数!AA6</f>
        <v>0.1079713627969339</v>
      </c>
      <c r="K161" s="382"/>
      <c r="L161" s="398">
        <f t="shared" si="4"/>
        <v>0</v>
      </c>
      <c r="M161" s="382"/>
      <c r="N161" s="397">
        <f>係数!AA7</f>
        <v>0.44766974879202609</v>
      </c>
      <c r="O161" s="382"/>
      <c r="P161" s="398">
        <f t="shared" si="5"/>
        <v>0</v>
      </c>
    </row>
    <row r="162" spans="2:16">
      <c r="B162" s="273">
        <f>'１次効果'!B75</f>
        <v>25</v>
      </c>
      <c r="C162" s="326" t="str">
        <f>'１次効果'!C75</f>
        <v>水道</v>
      </c>
      <c r="D162" s="393"/>
      <c r="E162" s="396"/>
      <c r="F162" s="398">
        <f t="shared" si="6"/>
        <v>0</v>
      </c>
      <c r="G162" s="382"/>
      <c r="H162" s="398">
        <v>0</v>
      </c>
      <c r="I162" s="382"/>
      <c r="J162" s="397">
        <f>係数!AB6</f>
        <v>0.11670196369765044</v>
      </c>
      <c r="K162" s="382"/>
      <c r="L162" s="398">
        <f t="shared" si="4"/>
        <v>0</v>
      </c>
      <c r="M162" s="382"/>
      <c r="N162" s="397">
        <f>係数!AB7</f>
        <v>0.54546664153370217</v>
      </c>
      <c r="O162" s="382"/>
      <c r="P162" s="398">
        <f t="shared" si="5"/>
        <v>0</v>
      </c>
    </row>
    <row r="163" spans="2:16">
      <c r="B163" s="273">
        <f>'１次効果'!B76</f>
        <v>26</v>
      </c>
      <c r="C163" s="326" t="str">
        <f>'１次効果'!C76</f>
        <v>廃棄物処理</v>
      </c>
      <c r="D163" s="393"/>
      <c r="E163" s="396"/>
      <c r="F163" s="398">
        <f t="shared" si="6"/>
        <v>0</v>
      </c>
      <c r="G163" s="382"/>
      <c r="H163" s="398">
        <v>0</v>
      </c>
      <c r="I163" s="382"/>
      <c r="J163" s="397">
        <f>係数!AC6</f>
        <v>0.37004114814165645</v>
      </c>
      <c r="K163" s="382"/>
      <c r="L163" s="398">
        <f t="shared" si="4"/>
        <v>0</v>
      </c>
      <c r="M163" s="382"/>
      <c r="N163" s="397">
        <f>係数!AC7</f>
        <v>0.67415345836358931</v>
      </c>
      <c r="O163" s="382"/>
      <c r="P163" s="398">
        <f t="shared" si="5"/>
        <v>0</v>
      </c>
    </row>
    <row r="164" spans="2:16">
      <c r="B164" s="273">
        <f>'１次効果'!B77</f>
        <v>27</v>
      </c>
      <c r="C164" s="326" t="str">
        <f>'１次効果'!C77</f>
        <v>商業</v>
      </c>
      <c r="D164" s="393"/>
      <c r="E164" s="396"/>
      <c r="F164" s="398">
        <f t="shared" si="6"/>
        <v>0</v>
      </c>
      <c r="G164" s="382"/>
      <c r="H164" s="398">
        <v>0</v>
      </c>
      <c r="I164" s="382"/>
      <c r="J164" s="397">
        <f>係数!AD6</f>
        <v>0.39472440200434905</v>
      </c>
      <c r="K164" s="382"/>
      <c r="L164" s="398">
        <f t="shared" si="4"/>
        <v>0</v>
      </c>
      <c r="M164" s="382"/>
      <c r="N164" s="397">
        <f>係数!AD7</f>
        <v>0.77326968116871697</v>
      </c>
      <c r="O164" s="382"/>
      <c r="P164" s="398">
        <f t="shared" si="5"/>
        <v>0</v>
      </c>
    </row>
    <row r="165" spans="2:16">
      <c r="B165" s="273">
        <f>'１次効果'!B78</f>
        <v>28</v>
      </c>
      <c r="C165" s="326" t="str">
        <f>'１次効果'!C78</f>
        <v>金融・保険</v>
      </c>
      <c r="D165" s="393"/>
      <c r="E165" s="396"/>
      <c r="F165" s="398">
        <f t="shared" si="6"/>
        <v>0</v>
      </c>
      <c r="G165" s="382"/>
      <c r="H165" s="398">
        <v>0</v>
      </c>
      <c r="I165" s="382"/>
      <c r="J165" s="397">
        <f>係数!AE6</f>
        <v>0.22638147728217903</v>
      </c>
      <c r="K165" s="382"/>
      <c r="L165" s="398">
        <f t="shared" si="4"/>
        <v>0</v>
      </c>
      <c r="M165" s="382"/>
      <c r="N165" s="397">
        <f>係数!AE7</f>
        <v>0.72168425752846566</v>
      </c>
      <c r="O165" s="382"/>
      <c r="P165" s="398">
        <f t="shared" si="5"/>
        <v>0</v>
      </c>
    </row>
    <row r="166" spans="2:16">
      <c r="B166" s="273">
        <f>'１次効果'!B79</f>
        <v>29</v>
      </c>
      <c r="C166" s="326" t="str">
        <f>'１次効果'!C79</f>
        <v>不動産</v>
      </c>
      <c r="D166" s="393"/>
      <c r="E166" s="396"/>
      <c r="F166" s="398">
        <f t="shared" si="6"/>
        <v>0</v>
      </c>
      <c r="G166" s="382"/>
      <c r="H166" s="398">
        <v>0</v>
      </c>
      <c r="I166" s="382"/>
      <c r="J166" s="397">
        <f>係数!AF6</f>
        <v>3.5748082075734031E-2</v>
      </c>
      <c r="K166" s="382"/>
      <c r="L166" s="398">
        <f t="shared" si="4"/>
        <v>0</v>
      </c>
      <c r="M166" s="382"/>
      <c r="N166" s="397">
        <f>係数!AF7</f>
        <v>0.8814885549661251</v>
      </c>
      <c r="O166" s="382"/>
      <c r="P166" s="398">
        <f t="shared" si="5"/>
        <v>0</v>
      </c>
    </row>
    <row r="167" spans="2:16">
      <c r="B167" s="273">
        <f>'１次効果'!B80</f>
        <v>30</v>
      </c>
      <c r="C167" s="326" t="str">
        <f>'１次効果'!C80</f>
        <v>運輸・郵便</v>
      </c>
      <c r="D167" s="393"/>
      <c r="E167" s="396"/>
      <c r="F167" s="398">
        <f t="shared" si="6"/>
        <v>0</v>
      </c>
      <c r="G167" s="382"/>
      <c r="H167" s="398">
        <v>0</v>
      </c>
      <c r="I167" s="382"/>
      <c r="J167" s="397">
        <f>係数!AG6</f>
        <v>0.38249931824379602</v>
      </c>
      <c r="K167" s="382"/>
      <c r="L167" s="398">
        <f t="shared" si="4"/>
        <v>0</v>
      </c>
      <c r="M167" s="382"/>
      <c r="N167" s="397">
        <f>係数!AG7</f>
        <v>0.72581981183528765</v>
      </c>
      <c r="O167" s="382"/>
      <c r="P167" s="398">
        <f t="shared" si="5"/>
        <v>0</v>
      </c>
    </row>
    <row r="168" spans="2:16">
      <c r="B168" s="273">
        <f>'１次効果'!B81</f>
        <v>31</v>
      </c>
      <c r="C168" s="326" t="str">
        <f>'１次効果'!C81</f>
        <v>情報通信</v>
      </c>
      <c r="D168" s="393"/>
      <c r="E168" s="396"/>
      <c r="F168" s="398">
        <f t="shared" si="6"/>
        <v>0</v>
      </c>
      <c r="G168" s="382"/>
      <c r="H168" s="398">
        <v>0</v>
      </c>
      <c r="I168" s="382"/>
      <c r="J168" s="397">
        <f>係数!AH6</f>
        <v>0.13269238292711552</v>
      </c>
      <c r="K168" s="382"/>
      <c r="L168" s="398">
        <f t="shared" si="4"/>
        <v>0</v>
      </c>
      <c r="M168" s="382"/>
      <c r="N168" s="397">
        <f>係数!AH7</f>
        <v>0.5767673408708579</v>
      </c>
      <c r="O168" s="382"/>
      <c r="P168" s="398">
        <f t="shared" si="5"/>
        <v>0</v>
      </c>
    </row>
    <row r="169" spans="2:16">
      <c r="B169" s="273">
        <f>'１次効果'!B82</f>
        <v>32</v>
      </c>
      <c r="C169" s="326" t="str">
        <f>'１次効果'!C82</f>
        <v>公務</v>
      </c>
      <c r="D169" s="393"/>
      <c r="E169" s="396"/>
      <c r="F169" s="398">
        <f t="shared" si="6"/>
        <v>0</v>
      </c>
      <c r="G169" s="382"/>
      <c r="H169" s="398">
        <v>0</v>
      </c>
      <c r="I169" s="382"/>
      <c r="J169" s="397">
        <f>係数!AI6</f>
        <v>0.32722133574330081</v>
      </c>
      <c r="K169" s="382"/>
      <c r="L169" s="398">
        <f t="shared" si="4"/>
        <v>0</v>
      </c>
      <c r="M169" s="382"/>
      <c r="N169" s="397">
        <f>係数!AI7</f>
        <v>0.7828487510061144</v>
      </c>
      <c r="O169" s="382"/>
      <c r="P169" s="398">
        <f t="shared" si="5"/>
        <v>0</v>
      </c>
    </row>
    <row r="170" spans="2:16">
      <c r="B170" s="273">
        <f>'１次効果'!B83</f>
        <v>33</v>
      </c>
      <c r="C170" s="326" t="str">
        <f>'１次効果'!C83</f>
        <v>教育・研究</v>
      </c>
      <c r="D170" s="393"/>
      <c r="E170" s="396"/>
      <c r="F170" s="398">
        <f t="shared" si="6"/>
        <v>0</v>
      </c>
      <c r="G170" s="382"/>
      <c r="H170" s="398">
        <v>0</v>
      </c>
      <c r="I170" s="382"/>
      <c r="J170" s="397">
        <f>係数!AJ6</f>
        <v>0.41774282292779236</v>
      </c>
      <c r="K170" s="382"/>
      <c r="L170" s="398">
        <f t="shared" si="4"/>
        <v>0</v>
      </c>
      <c r="M170" s="382"/>
      <c r="N170" s="397">
        <f>係数!AJ7</f>
        <v>0.74206557270932449</v>
      </c>
      <c r="O170" s="382"/>
      <c r="P170" s="398">
        <f t="shared" si="5"/>
        <v>0</v>
      </c>
    </row>
    <row r="171" spans="2:16">
      <c r="B171" s="273">
        <f>'１次効果'!B84</f>
        <v>34</v>
      </c>
      <c r="C171" s="326" t="str">
        <f>'１次効果'!C84</f>
        <v>医療・福祉</v>
      </c>
      <c r="D171" s="393"/>
      <c r="E171" s="396"/>
      <c r="F171" s="398">
        <f t="shared" si="6"/>
        <v>0</v>
      </c>
      <c r="G171" s="382"/>
      <c r="H171" s="398">
        <v>0</v>
      </c>
      <c r="I171" s="382"/>
      <c r="J171" s="397">
        <f>係数!AK6</f>
        <v>0.43910465587476272</v>
      </c>
      <c r="K171" s="382"/>
      <c r="L171" s="398">
        <f t="shared" si="4"/>
        <v>0</v>
      </c>
      <c r="M171" s="382"/>
      <c r="N171" s="397">
        <f>係数!AK7</f>
        <v>0.62831808390385391</v>
      </c>
      <c r="O171" s="382"/>
      <c r="P171" s="398">
        <f t="shared" si="5"/>
        <v>0</v>
      </c>
    </row>
    <row r="172" spans="2:16">
      <c r="B172" s="273">
        <f>'１次効果'!B85</f>
        <v>35</v>
      </c>
      <c r="C172" s="326" t="str">
        <f>'１次効果'!C85</f>
        <v>他に分類されない会員制団体</v>
      </c>
      <c r="D172" s="393"/>
      <c r="E172" s="396"/>
      <c r="F172" s="398">
        <f t="shared" si="6"/>
        <v>0</v>
      </c>
      <c r="G172" s="382"/>
      <c r="H172" s="398">
        <v>0</v>
      </c>
      <c r="I172" s="382"/>
      <c r="J172" s="397">
        <f>係数!AL6</f>
        <v>0.5306562408652441</v>
      </c>
      <c r="K172" s="382"/>
      <c r="L172" s="398">
        <f t="shared" si="4"/>
        <v>0</v>
      </c>
      <c r="M172" s="382"/>
      <c r="N172" s="397">
        <f>係数!AL7</f>
        <v>0.67924827048621261</v>
      </c>
      <c r="O172" s="382"/>
      <c r="P172" s="398">
        <f t="shared" si="5"/>
        <v>0</v>
      </c>
    </row>
    <row r="173" spans="2:16">
      <c r="B173" s="273">
        <f>'１次効果'!B86</f>
        <v>36</v>
      </c>
      <c r="C173" s="326" t="str">
        <f>'１次効果'!C86</f>
        <v>対事業所サービス</v>
      </c>
      <c r="D173" s="393"/>
      <c r="E173" s="396"/>
      <c r="F173" s="398">
        <f t="shared" si="6"/>
        <v>0</v>
      </c>
      <c r="G173" s="382"/>
      <c r="H173" s="398">
        <v>0</v>
      </c>
      <c r="I173" s="382"/>
      <c r="J173" s="397">
        <f>係数!AM6</f>
        <v>0.33569900959849275</v>
      </c>
      <c r="K173" s="382"/>
      <c r="L173" s="398">
        <f t="shared" si="4"/>
        <v>0</v>
      </c>
      <c r="M173" s="382"/>
      <c r="N173" s="397">
        <f>係数!AM7</f>
        <v>0.67203293275963027</v>
      </c>
      <c r="O173" s="382"/>
      <c r="P173" s="398">
        <f t="shared" si="5"/>
        <v>0</v>
      </c>
    </row>
    <row r="174" spans="2:16">
      <c r="B174" s="273">
        <f>'１次効果'!B87</f>
        <v>37</v>
      </c>
      <c r="C174" s="326" t="str">
        <f>'１次効果'!C87</f>
        <v>対個人サービス</v>
      </c>
      <c r="D174" s="393"/>
      <c r="E174" s="396"/>
      <c r="F174" s="398">
        <f t="shared" si="6"/>
        <v>0</v>
      </c>
      <c r="G174" s="382"/>
      <c r="H174" s="398">
        <v>0</v>
      </c>
      <c r="I174" s="382"/>
      <c r="J174" s="397">
        <f>係数!AN6</f>
        <v>0.2448406684767738</v>
      </c>
      <c r="K174" s="382"/>
      <c r="L174" s="398">
        <f t="shared" si="4"/>
        <v>0</v>
      </c>
      <c r="M174" s="382"/>
      <c r="N174" s="397">
        <f>係数!AN7</f>
        <v>0.56729362673907091</v>
      </c>
      <c r="O174" s="382"/>
      <c r="P174" s="398">
        <f t="shared" si="5"/>
        <v>0</v>
      </c>
    </row>
    <row r="175" spans="2:16">
      <c r="B175" s="273">
        <f>'１次効果'!B88</f>
        <v>38</v>
      </c>
      <c r="C175" s="422" t="str">
        <f>'１次効果'!C88</f>
        <v>事務用品</v>
      </c>
      <c r="D175" s="393"/>
      <c r="E175" s="396"/>
      <c r="F175" s="398">
        <f t="shared" si="6"/>
        <v>0</v>
      </c>
      <c r="G175" s="382"/>
      <c r="H175" s="398">
        <v>0</v>
      </c>
      <c r="I175" s="382"/>
      <c r="J175" s="397">
        <f>係数!AO6</f>
        <v>0</v>
      </c>
      <c r="K175" s="382"/>
      <c r="L175" s="398">
        <f t="shared" si="4"/>
        <v>0</v>
      </c>
      <c r="M175" s="382"/>
      <c r="N175" s="397">
        <f>係数!AO7</f>
        <v>0</v>
      </c>
      <c r="O175" s="382"/>
      <c r="P175" s="398">
        <f t="shared" si="5"/>
        <v>0</v>
      </c>
    </row>
    <row r="176" spans="2:16" ht="12.75" thickBot="1">
      <c r="B176" s="278">
        <f>'１次効果'!B89</f>
        <v>39</v>
      </c>
      <c r="C176" s="423" t="str">
        <f>'１次効果'!C89</f>
        <v>分類不明</v>
      </c>
      <c r="D176" s="393"/>
      <c r="E176" s="396"/>
      <c r="F176" s="398">
        <f t="shared" si="6"/>
        <v>0</v>
      </c>
      <c r="G176" s="382"/>
      <c r="H176" s="398">
        <v>0</v>
      </c>
      <c r="I176" s="382"/>
      <c r="J176" s="397">
        <f>係数!AP6</f>
        <v>1.0233753353019409E-2</v>
      </c>
      <c r="K176" s="382"/>
      <c r="L176" s="398">
        <f t="shared" si="4"/>
        <v>0</v>
      </c>
      <c r="M176" s="382"/>
      <c r="N176" s="397">
        <f>係数!AP7</f>
        <v>0.49930121948470574</v>
      </c>
      <c r="O176" s="382"/>
      <c r="P176" s="398">
        <f t="shared" si="5"/>
        <v>0</v>
      </c>
    </row>
    <row r="177" spans="2:16" ht="12.75" thickBot="1">
      <c r="B177" s="424"/>
      <c r="C177" s="425" t="s">
        <v>56</v>
      </c>
      <c r="D177" s="393"/>
      <c r="E177" s="396"/>
      <c r="F177" s="387">
        <f>SUM(F138:F176)</f>
        <v>0</v>
      </c>
      <c r="G177" s="382"/>
      <c r="H177" s="387">
        <f>SUM(H138:H176)</f>
        <v>0</v>
      </c>
      <c r="I177" s="393"/>
      <c r="J177" s="426"/>
      <c r="K177" s="396"/>
      <c r="L177" s="387">
        <f>SUM(L138:L176)</f>
        <v>0</v>
      </c>
      <c r="M177" s="393"/>
      <c r="N177" s="426"/>
      <c r="O177" s="396"/>
      <c r="P177" s="387">
        <f>SUM(P138:P176)</f>
        <v>0</v>
      </c>
    </row>
  </sheetData>
  <mergeCells count="3">
    <mergeCell ref="H38:H44"/>
    <mergeCell ref="J38:J44"/>
    <mergeCell ref="L38:L44"/>
  </mergeCells>
  <phoneticPr fontId="8"/>
  <pageMargins left="0.94488188976377963" right="0.55118110236220474" top="1.6929133858267718" bottom="0.98425196850393704" header="0.51181102362204722" footer="0.51181102362204722"/>
  <pageSetup paperSize="9" scale="68" pageOrder="overThenDown" orientation="landscape" r:id="rId1"/>
  <headerFooter alignWithMargins="0"/>
  <rowBreaks count="3" manualBreakCount="3">
    <brk id="46" max="16383" man="1"/>
    <brk id="90" max="16383" man="1"/>
    <brk id="135" max="16383" man="1"/>
  </rowBreaks>
  <colBreaks count="2" manualBreakCount="2">
    <brk id="17" max="1048575" man="1"/>
    <brk id="31" max="176"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11</vt:i4>
      </vt:variant>
      <vt:variant>
        <vt:lpstr>グラフ</vt:lpstr>
      </vt:variant>
      <vt:variant>
        <vt:i4>5</vt:i4>
      </vt:variant>
      <vt:variant>
        <vt:lpstr>名前付き一覧</vt:lpstr>
      </vt:variant>
      <vt:variant>
        <vt:i4>9</vt:i4>
      </vt:variant>
    </vt:vector>
  </HeadingPairs>
  <TitlesOfParts>
    <vt:vector size="25" baseType="lpstr">
      <vt:lpstr>使い方</vt:lpstr>
      <vt:lpstr>入力</vt:lpstr>
      <vt:lpstr>結果</vt:lpstr>
      <vt:lpstr>雇用</vt:lpstr>
      <vt:lpstr>税</vt:lpstr>
      <vt:lpstr>体系図</vt:lpstr>
      <vt:lpstr>効果内訳</vt:lpstr>
      <vt:lpstr>１次効果</vt:lpstr>
      <vt:lpstr>２次効果</vt:lpstr>
      <vt:lpstr>係数</vt:lpstr>
      <vt:lpstr>マージン率</vt:lpstr>
      <vt:lpstr>G1</vt:lpstr>
      <vt:lpstr>G2</vt:lpstr>
      <vt:lpstr>G3</vt:lpstr>
      <vt:lpstr>G4</vt:lpstr>
      <vt:lpstr>G5</vt:lpstr>
      <vt:lpstr>'１次効果'!Print_Area</vt:lpstr>
      <vt:lpstr>結果!Print_Area</vt:lpstr>
      <vt:lpstr>雇用!Print_Area</vt:lpstr>
      <vt:lpstr>体系図!Print_Area</vt:lpstr>
      <vt:lpstr>'１次効果'!Print_Titles</vt:lpstr>
      <vt:lpstr>'２次効果'!Print_Titles</vt:lpstr>
      <vt:lpstr>係数!Print_Titles</vt:lpstr>
      <vt:lpstr>結果!Print_Titles</vt:lpstr>
      <vt:lpstr>雇用!Print_Titles</vt:lpstr>
    </vt:vector>
  </TitlesOfParts>
  <Company>mieken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2020-09-24T06:49:46Z</cp:lastPrinted>
  <dcterms:created xsi:type="dcterms:W3CDTF">2016-10-31T00:51:22Z</dcterms:created>
  <dcterms:modified xsi:type="dcterms:W3CDTF">2020-09-24T06:50:41Z</dcterms:modified>
</cp:coreProperties>
</file>