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平成３１年度\通知・照会・雑文書等\320110_公営企業に係る経営比較分析表（平成30年度決算）の分析等について\04_回答\管財課\"/>
    </mc:Choice>
  </mc:AlternateContent>
  <workbookProtection workbookAlgorithmName="SHA-512" workbookHashValue="HgcJXXrvXh7zGpkcKgHUWYyLh8N8yRT0PeJkfzpToNeuuaaiKQPmb5vDtFsfMCubsKHJWgqTckCjPE5dDhu96Q==" workbookSaltValue="lPg0vuFeWH0e7+sWfBaQy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LT76" i="4"/>
  <c r="GQ51" i="4"/>
  <c r="LH30" i="4"/>
  <c r="IE76" i="4"/>
  <c r="BZ51" i="4"/>
  <c r="GQ30" i="4"/>
  <c r="BZ30" i="4"/>
  <c r="HP76" i="4"/>
  <c r="FX30" i="4"/>
  <c r="BG30" i="4"/>
  <c r="AV76" i="4"/>
  <c r="KO51" i="4"/>
  <c r="LE76" i="4"/>
  <c r="FX51" i="4"/>
  <c r="KO30" i="4"/>
  <c r="BG51" i="4"/>
  <c r="KP76" i="4"/>
  <c r="FE51" i="4"/>
  <c r="HA76" i="4"/>
  <c r="AN51" i="4"/>
  <c r="FE30" i="4"/>
  <c r="AN30" i="4"/>
  <c r="AG76" i="4"/>
  <c r="JV51" i="4"/>
  <c r="JV30" i="4"/>
  <c r="R76" i="4"/>
  <c r="KA76" i="4"/>
  <c r="EL51" i="4"/>
  <c r="JC30" i="4"/>
  <c r="GL76" i="4"/>
  <c r="U51" i="4"/>
  <c r="EL30" i="4"/>
  <c r="U30" i="4"/>
  <c r="JC51"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<sst xmlns="http://schemas.openxmlformats.org/spreadsheetml/2006/main" count="278" uniqueCount="130">
  <si>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</si>
  <si>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</si>
  <si>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</si>
  <si>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</si>
  <si>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</si>
  <si>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</si>
  <si>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</si>
  <si>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</si>
  <si>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</si>
  <si>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</si>
  <si>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</si>
  <si>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</si>
  <si>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</si>
  <si>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</si>
  <si>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</si>
  <si>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</si>
  <si>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</si>
  <si>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</si>
  <si>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</si>
  <si>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</si>
  <si>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</si>
  <si>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</si>
  <si>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</si>
  <si>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</si>
  <si>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</si>
  <si>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</si>
  <si>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</si>
  <si>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</si>
  <si>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</si>
  <si>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</si>
  <si>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</si>
  <si>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</si>
  <si>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</si>
  <si>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</si>
  <si>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</si>
  <si>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</si>
  <si>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</si>
  <si>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</si>
  <si>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</si>
  <si>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</si>
  <si>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</si>
  <si>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</si>
  <si>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</si>
  <si>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</si>
  <si>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</si>
  <si>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</si>
  <si>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</si>
  <si>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</si>
  <si>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</si>
  <si>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</si>
  <si>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</si>
  <si>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</si>
  <si>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</si>
  <si>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</si>
  <si>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</si>
  <si>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</si>
  <si>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</si>
  <si>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</si>
  <si>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</si>
  <si>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</si>
  <si>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</si>
  <si>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</si>
  <si>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</si>
  <si>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</si>
  <si>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</si>
  <si>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</si>
  <si>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</si>
  <si>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</si>
  <si>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</si>
  <si>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</si>
  <si>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</si>
  <si>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</si>
  <si>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</si>
  <si>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</si>
  <si>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</si>
  <si>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</si>
  <si>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</si>
  <si>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</si>
  <si>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</si>
  <si>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</si>
  <si>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</si>
  <si>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</si>
  <si>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</si>
  <si>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</si>
  <si>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</si>
  <si>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</si>
  <si>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</si>
  <si>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</si>
  <si>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</si>
  <si>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</si>
  <si>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</si>
  <si>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</si>
  <si>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</si>
  <si>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</si>
  <si>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</si>
  <si>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</si>
  <si>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</si>
  <si>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</si>
  <si>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</si>
  <si>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</si>
  <si>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</si>
  <si>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当該値(N-4)</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</si>
  <si>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</si>
  <si>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</si>
  <si>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</si>
  <si>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</si>
  <si>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</si>
  <si>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</si>
  <si>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</si>
  <si>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市営伊賀上野駅駐車場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</si>
  <si>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</si>
  <si>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</si>
  <si>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</si>
  <si>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</si>
  <si>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</si>
  <si>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</si>
  <si>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</si>
  <si>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</si>
  <si>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</si>
  <si>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</si>
  <si>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</si>
  <si>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</si>
  <si>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</si>
  <si>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</si>
  <si>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</si>
  <si>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</si>
  <si>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</si>
  <si>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利用の状況について、長時間利用しても１回５００円（乗用車）等としているため稼働率は類似施設の平均値より低い数値が出ている。
　また、立地条件も市の中心から距離があり、利用者の大多数を占めるＪＲ伊賀上野駅利用者の需要が減少している状況であると考えられるため、経営改善に向けた取組が必要である。</t>
    <rPh sb="42" eb="44">
      <t>ルイジ</t>
    </rPh>
    <rPh sb="44" eb="46">
      <t>シセツ</t>
    </rPh>
    <rPh sb="47" eb="50">
      <t>ヘイキンチ</t>
    </rPh>
    <rPh sb="67" eb="69">
      <t>リッチ</t>
    </rPh>
    <rPh sb="69" eb="71">
      <t>ジョウケン</t>
    </rPh>
    <rPh sb="72" eb="73">
      <t>シ</t>
    </rPh>
    <rPh sb="74" eb="76">
      <t>チュウシン</t>
    </rPh>
    <rPh sb="78" eb="80">
      <t>キョリ</t>
    </rPh>
    <rPh sb="84" eb="87">
      <t>リヨウシャ</t>
    </rPh>
    <rPh sb="88" eb="91">
      <t>ダイタスウ</t>
    </rPh>
    <rPh sb="92" eb="93">
      <t>シ</t>
    </rPh>
    <rPh sb="97" eb="101">
      <t>イガウエノ</t>
    </rPh>
    <rPh sb="101" eb="102">
      <t>エキ</t>
    </rPh>
    <rPh sb="102" eb="105">
      <t>リヨウシャ</t>
    </rPh>
    <rPh sb="106" eb="108">
      <t>ジュヨウ</t>
    </rPh>
    <rPh sb="109" eb="111">
      <t>ゲンショウ</t>
    </rPh>
    <rPh sb="115" eb="117">
      <t>ジョウキョウ</t>
    </rPh>
    <rPh sb="121" eb="122">
      <t>カンガ</t>
    </rPh>
    <rPh sb="129" eb="131">
      <t>ケイエイ</t>
    </rPh>
    <rPh sb="131" eb="133">
      <t>カイゼン</t>
    </rPh>
    <rPh sb="134" eb="135">
      <t>ム</t>
    </rPh>
    <rPh sb="137" eb="139">
      <t>トリクミ</t>
    </rPh>
    <rPh sb="140" eb="142">
      <t>ヒツヨウ</t>
    </rPh>
    <phoneticPr fontId="6"/>
  </si>
  <si>
    <t>　本業の収益性が低下しており、駐車場事業特別会計の全体収益で補填しているため、経営改善に向けた取組が必要であるが、近くに民間の駐車場があり、満車になることがないことからも、当駐車場を閉鎖することも一つの選択肢と考える。</t>
    <rPh sb="1" eb="3">
      <t>ホンギョウ</t>
    </rPh>
    <rPh sb="4" eb="7">
      <t>シュウエキセイ</t>
    </rPh>
    <rPh sb="8" eb="10">
      <t>テイカ</t>
    </rPh>
    <rPh sb="39" eb="41">
      <t>ケイエイ</t>
    </rPh>
    <rPh sb="41" eb="43">
      <t>カイゼン</t>
    </rPh>
    <rPh sb="44" eb="45">
      <t>ム</t>
    </rPh>
    <rPh sb="47" eb="49">
      <t>トリクミ</t>
    </rPh>
    <rPh sb="50" eb="52">
      <t>ヒツヨウ</t>
    </rPh>
    <rPh sb="57" eb="58">
      <t>チカ</t>
    </rPh>
    <rPh sb="60" eb="62">
      <t>ミンカン</t>
    </rPh>
    <rPh sb="63" eb="66">
      <t>チュウシャジョウ</t>
    </rPh>
    <rPh sb="70" eb="72">
      <t>マンシャ</t>
    </rPh>
    <rPh sb="86" eb="87">
      <t>トウ</t>
    </rPh>
    <rPh sb="87" eb="90">
      <t>チュウシャジョウ</t>
    </rPh>
    <rPh sb="91" eb="93">
      <t>ヘイサ</t>
    </rPh>
    <rPh sb="98" eb="99">
      <t>ヒト</t>
    </rPh>
    <rPh sb="101" eb="104">
      <t>センタクシ</t>
    </rPh>
    <rPh sb="105" eb="106">
      <t>カンガ</t>
    </rPh>
    <phoneticPr fontId="6"/>
  </si>
  <si>
    <r>
      <t xml:space="preserve">　収益的収支比率について、赤字であり料金収入のみでの維持管理が難しい状況である。
　駐車場事業特別会計の全体収益で補填しているため、他会計より人件費や一般会計からの繰入金に頼ることなく０％で抑えることができている。
</t>
    </r>
    <r>
      <rPr>
        <sz val="11"/>
        <rFont val="ＭＳ ゴシック"/>
        <family val="3"/>
        <charset val="128"/>
      </rPr>
      <t>　売上高ＧＯＰ比率やＥＢＩＴＤＡについても、年々数値が低下傾向にある。少子化や市全体の人口も減少傾向にあり、駅の利用率と連動していると考えられる。</t>
    </r>
    <rPh sb="13" eb="15">
      <t>アカジ</t>
    </rPh>
    <rPh sb="31" eb="32">
      <t>ムズカ</t>
    </rPh>
    <rPh sb="34" eb="36">
      <t>ジョウキョウ</t>
    </rPh>
    <rPh sb="42" eb="44">
      <t>チュウシャ</t>
    </rPh>
    <rPh sb="44" eb="45">
      <t>ジョウ</t>
    </rPh>
    <rPh sb="45" eb="47">
      <t>ジギョウ</t>
    </rPh>
    <rPh sb="47" eb="49">
      <t>トクベツ</t>
    </rPh>
    <rPh sb="49" eb="51">
      <t>カイケイ</t>
    </rPh>
    <rPh sb="52" eb="54">
      <t>ゼンタイ</t>
    </rPh>
    <rPh sb="54" eb="56">
      <t>シュウエキ</t>
    </rPh>
    <rPh sb="57" eb="59">
      <t>ホテン</t>
    </rPh>
    <rPh sb="130" eb="132">
      <t>ネンネン</t>
    </rPh>
    <rPh sb="135" eb="137">
      <t>テイカ</t>
    </rPh>
    <rPh sb="137" eb="139">
      <t>ケイコウ</t>
    </rPh>
    <rPh sb="143" eb="146">
      <t>ショウシカ</t>
    </rPh>
    <rPh sb="147" eb="148">
      <t>シ</t>
    </rPh>
    <rPh sb="148" eb="150">
      <t>ゼンタイ</t>
    </rPh>
    <rPh sb="151" eb="153">
      <t>ジンコウ</t>
    </rPh>
    <rPh sb="154" eb="155">
      <t>ゲン</t>
    </rPh>
    <rPh sb="155" eb="156">
      <t>ショウ</t>
    </rPh>
    <rPh sb="156" eb="158">
      <t>ケイコウ</t>
    </rPh>
    <rPh sb="162" eb="163">
      <t>エキ</t>
    </rPh>
    <rPh sb="164" eb="166">
      <t>リヨウ</t>
    </rPh>
    <rPh sb="166" eb="167">
      <t>リツ</t>
    </rPh>
    <rPh sb="168" eb="170">
      <t>レンドウ</t>
    </rPh>
    <rPh sb="175" eb="176">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</si>
</sst>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92.8</c:v>
                </c:pt>
                <c:pt idx="1">
                  <c:v>78.599999999999994</c:v>
                </c:pt>
                <c:pt idx="2">
                  <c:v>74</c:v>
                </c:pt>
                <c:pt idx="3">
                  <c:v>66.5</c:v>
                </c:pt>
                <c:pt idx="4">
                  <c:v>50.6</c:v>
                </c:pt>
              </c:numCache>
            </c:numRef>
          </c:val>
          <c:extLst>
            <c:ext xmlns:c16="http://schemas.microsoft.com/office/drawing/2014/chart" uri="{C3380CC4-5D6E-409C-BE32-E72D297353CC}">
              <c16:uniqueId val="{00000000-F40C-4170-BF14-7ACAEDFF3E3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F40C-4170-BF14-7ACAEDFF3E33}"/>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947-4DFC-96D9-9ABDFFB3B7A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7947-4DFC-96D9-9ABDFFB3B7AE}"/>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5F3F-447E-841D-B0A095BCE59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F3F-447E-841D-B0A095BCE597}"/>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120B-4D7D-9A5F-72C2E8AC2D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20B-4D7D-9A5F-72C2E8AC2D90}"/>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BB4-4173-81F3-44847FC4EB9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0BB4-4173-81F3-44847FC4EB95}"/>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A31-4F23-BF1D-C3919B015CE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5A31-4F23-BF1D-C3919B015CE4}"/>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46.5</c:v>
                </c:pt>
                <c:pt idx="1">
                  <c:v>37.200000000000003</c:v>
                </c:pt>
                <c:pt idx="2">
                  <c:v>39.5</c:v>
                </c:pt>
                <c:pt idx="3">
                  <c:v>34.9</c:v>
                </c:pt>
                <c:pt idx="4">
                  <c:v>34.9</c:v>
                </c:pt>
              </c:numCache>
            </c:numRef>
          </c:val>
          <c:extLst>
            <c:ext xmlns:c16="http://schemas.microsoft.com/office/drawing/2014/chart" uri="{C3380CC4-5D6E-409C-BE32-E72D297353CC}">
              <c16:uniqueId val="{00000000-6596-45AE-B999-7DC7EEE32AF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6596-45AE-B999-7DC7EEE32AF8}"/>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c:v>
                </c:pt>
                <c:pt idx="1">
                  <c:v>-23.9</c:v>
                </c:pt>
                <c:pt idx="2">
                  <c:v>-31.4</c:v>
                </c:pt>
                <c:pt idx="3">
                  <c:v>-47.8</c:v>
                </c:pt>
                <c:pt idx="4">
                  <c:v>-93.9</c:v>
                </c:pt>
              </c:numCache>
            </c:numRef>
          </c:val>
          <c:extLst>
            <c:ext xmlns:c16="http://schemas.microsoft.com/office/drawing/2014/chart" uri="{C3380CC4-5D6E-409C-BE32-E72D297353CC}">
              <c16:uniqueId val="{00000000-3A8C-4E79-8974-2AA88DD9DC4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3A8C-4E79-8974-2AA88DD9DC45}"/>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-278</c:v>
                </c:pt>
                <c:pt idx="1">
                  <c:v>-837</c:v>
                </c:pt>
                <c:pt idx="2">
                  <c:v>-1051</c:v>
                </c:pt>
                <c:pt idx="3">
                  <c:v>-1372</c:v>
                </c:pt>
                <c:pt idx="4">
                  <c:v>-2671</c:v>
                </c:pt>
              </c:numCache>
            </c:numRef>
          </c:val>
          <c:extLst>
            <c:ext xmlns:c16="http://schemas.microsoft.com/office/drawing/2014/chart" uri="{C3380CC4-5D6E-409C-BE32-E72D297353CC}">
              <c16:uniqueId val="{00000000-B731-4540-B710-81857FBB6EC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B731-4540-B710-81857FBB6ECA}"/>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C24" sqref="NC2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三重県伊賀市　市営伊賀上野駅駐車場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1025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42</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92.8</v>
      </c>
      <c r="V31" s="118"/>
      <c r="W31" s="118"/>
      <c r="X31" s="118"/>
      <c r="Y31" s="118"/>
      <c r="Z31" s="118"/>
      <c r="AA31" s="118"/>
      <c r="AB31" s="118"/>
      <c r="AC31" s="118"/>
      <c r="AD31" s="118"/>
      <c r="AE31" s="118"/>
      <c r="AF31" s="118"/>
      <c r="AG31" s="118"/>
      <c r="AH31" s="118"/>
      <c r="AI31" s="118"/>
      <c r="AJ31" s="118"/>
      <c r="AK31" s="118"/>
      <c r="AL31" s="118"/>
      <c r="AM31" s="118"/>
      <c r="AN31" s="118">
        <f>データ!Z7</f>
        <v>78.599999999999994</v>
      </c>
      <c r="AO31" s="118"/>
      <c r="AP31" s="118"/>
      <c r="AQ31" s="118"/>
      <c r="AR31" s="118"/>
      <c r="AS31" s="118"/>
      <c r="AT31" s="118"/>
      <c r="AU31" s="118"/>
      <c r="AV31" s="118"/>
      <c r="AW31" s="118"/>
      <c r="AX31" s="118"/>
      <c r="AY31" s="118"/>
      <c r="AZ31" s="118"/>
      <c r="BA31" s="118"/>
      <c r="BB31" s="118"/>
      <c r="BC31" s="118"/>
      <c r="BD31" s="118"/>
      <c r="BE31" s="118"/>
      <c r="BF31" s="118"/>
      <c r="BG31" s="118">
        <f>データ!AA7</f>
        <v>74</v>
      </c>
      <c r="BH31" s="118"/>
      <c r="BI31" s="118"/>
      <c r="BJ31" s="118"/>
      <c r="BK31" s="118"/>
      <c r="BL31" s="118"/>
      <c r="BM31" s="118"/>
      <c r="BN31" s="118"/>
      <c r="BO31" s="118"/>
      <c r="BP31" s="118"/>
      <c r="BQ31" s="118"/>
      <c r="BR31" s="118"/>
      <c r="BS31" s="118"/>
      <c r="BT31" s="118"/>
      <c r="BU31" s="118"/>
      <c r="BV31" s="118"/>
      <c r="BW31" s="118"/>
      <c r="BX31" s="118"/>
      <c r="BY31" s="118"/>
      <c r="BZ31" s="118">
        <f>データ!AB7</f>
        <v>66.5</v>
      </c>
      <c r="CA31" s="118"/>
      <c r="CB31" s="118"/>
      <c r="CC31" s="118"/>
      <c r="CD31" s="118"/>
      <c r="CE31" s="118"/>
      <c r="CF31" s="118"/>
      <c r="CG31" s="118"/>
      <c r="CH31" s="118"/>
      <c r="CI31" s="118"/>
      <c r="CJ31" s="118"/>
      <c r="CK31" s="118"/>
      <c r="CL31" s="118"/>
      <c r="CM31" s="118"/>
      <c r="CN31" s="118"/>
      <c r="CO31" s="118"/>
      <c r="CP31" s="118"/>
      <c r="CQ31" s="118"/>
      <c r="CR31" s="118"/>
      <c r="CS31" s="118">
        <f>データ!AC7</f>
        <v>50.6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46.5</v>
      </c>
      <c r="JD31" s="120"/>
      <c r="JE31" s="120"/>
      <c r="JF31" s="120"/>
      <c r="JG31" s="120"/>
      <c r="JH31" s="120"/>
      <c r="JI31" s="120"/>
      <c r="JJ31" s="120"/>
      <c r="JK31" s="120"/>
      <c r="JL31" s="120"/>
      <c r="JM31" s="120"/>
      <c r="JN31" s="120"/>
      <c r="JO31" s="120"/>
      <c r="JP31" s="120"/>
      <c r="JQ31" s="120"/>
      <c r="JR31" s="120"/>
      <c r="JS31" s="120"/>
      <c r="JT31" s="120"/>
      <c r="JU31" s="121"/>
      <c r="JV31" s="119">
        <f>データ!DL7</f>
        <v>37.200000000000003</v>
      </c>
      <c r="JW31" s="120"/>
      <c r="JX31" s="120"/>
      <c r="JY31" s="120"/>
      <c r="JZ31" s="120"/>
      <c r="KA31" s="120"/>
      <c r="KB31" s="120"/>
      <c r="KC31" s="120"/>
      <c r="KD31" s="120"/>
      <c r="KE31" s="120"/>
      <c r="KF31" s="120"/>
      <c r="KG31" s="120"/>
      <c r="KH31" s="120"/>
      <c r="KI31" s="120"/>
      <c r="KJ31" s="120"/>
      <c r="KK31" s="120"/>
      <c r="KL31" s="120"/>
      <c r="KM31" s="120"/>
      <c r="KN31" s="121"/>
      <c r="KO31" s="119">
        <f>データ!DM7</f>
        <v>39.5</v>
      </c>
      <c r="KP31" s="120"/>
      <c r="KQ31" s="120"/>
      <c r="KR31" s="120"/>
      <c r="KS31" s="120"/>
      <c r="KT31" s="120"/>
      <c r="KU31" s="120"/>
      <c r="KV31" s="120"/>
      <c r="KW31" s="120"/>
      <c r="KX31" s="120"/>
      <c r="KY31" s="120"/>
      <c r="KZ31" s="120"/>
      <c r="LA31" s="120"/>
      <c r="LB31" s="120"/>
      <c r="LC31" s="120"/>
      <c r="LD31" s="120"/>
      <c r="LE31" s="120"/>
      <c r="LF31" s="120"/>
      <c r="LG31" s="121"/>
      <c r="LH31" s="119">
        <f>データ!DN7</f>
        <v>34.9</v>
      </c>
      <c r="LI31" s="120"/>
      <c r="LJ31" s="120"/>
      <c r="LK31" s="120"/>
      <c r="LL31" s="120"/>
      <c r="LM31" s="120"/>
      <c r="LN31" s="120"/>
      <c r="LO31" s="120"/>
      <c r="LP31" s="120"/>
      <c r="LQ31" s="120"/>
      <c r="LR31" s="120"/>
      <c r="LS31" s="120"/>
      <c r="LT31" s="120"/>
      <c r="LU31" s="120"/>
      <c r="LV31" s="120"/>
      <c r="LW31" s="120"/>
      <c r="LX31" s="120"/>
      <c r="LY31" s="120"/>
      <c r="LZ31" s="121"/>
      <c r="MA31" s="119">
        <f>データ!DO7</f>
        <v>34.9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v>
      </c>
      <c r="EM52" s="118"/>
      <c r="EN52" s="118"/>
      <c r="EO52" s="118"/>
      <c r="EP52" s="118"/>
      <c r="EQ52" s="118"/>
      <c r="ER52" s="118"/>
      <c r="ES52" s="118"/>
      <c r="ET52" s="118"/>
      <c r="EU52" s="118"/>
      <c r="EV52" s="118"/>
      <c r="EW52" s="118"/>
      <c r="EX52" s="118"/>
      <c r="EY52" s="118"/>
      <c r="EZ52" s="118"/>
      <c r="FA52" s="118"/>
      <c r="FB52" s="118"/>
      <c r="FC52" s="118"/>
      <c r="FD52" s="118"/>
      <c r="FE52" s="118">
        <f>データ!BG7</f>
        <v>-23.9</v>
      </c>
      <c r="FF52" s="118"/>
      <c r="FG52" s="118"/>
      <c r="FH52" s="118"/>
      <c r="FI52" s="118"/>
      <c r="FJ52" s="118"/>
      <c r="FK52" s="118"/>
      <c r="FL52" s="118"/>
      <c r="FM52" s="118"/>
      <c r="FN52" s="118"/>
      <c r="FO52" s="118"/>
      <c r="FP52" s="118"/>
      <c r="FQ52" s="118"/>
      <c r="FR52" s="118"/>
      <c r="FS52" s="118"/>
      <c r="FT52" s="118"/>
      <c r="FU52" s="118"/>
      <c r="FV52" s="118"/>
      <c r="FW52" s="118"/>
      <c r="FX52" s="118">
        <f>データ!BH7</f>
        <v>-31.4</v>
      </c>
      <c r="FY52" s="118"/>
      <c r="FZ52" s="118"/>
      <c r="GA52" s="118"/>
      <c r="GB52" s="118"/>
      <c r="GC52" s="118"/>
      <c r="GD52" s="118"/>
      <c r="GE52" s="118"/>
      <c r="GF52" s="118"/>
      <c r="GG52" s="118"/>
      <c r="GH52" s="118"/>
      <c r="GI52" s="118"/>
      <c r="GJ52" s="118"/>
      <c r="GK52" s="118"/>
      <c r="GL52" s="118"/>
      <c r="GM52" s="118"/>
      <c r="GN52" s="118"/>
      <c r="GO52" s="118"/>
      <c r="GP52" s="118"/>
      <c r="GQ52" s="118">
        <f>データ!BI7</f>
        <v>-47.8</v>
      </c>
      <c r="GR52" s="118"/>
      <c r="GS52" s="118"/>
      <c r="GT52" s="118"/>
      <c r="GU52" s="118"/>
      <c r="GV52" s="118"/>
      <c r="GW52" s="118"/>
      <c r="GX52" s="118"/>
      <c r="GY52" s="118"/>
      <c r="GZ52" s="118"/>
      <c r="HA52" s="118"/>
      <c r="HB52" s="118"/>
      <c r="HC52" s="118"/>
      <c r="HD52" s="118"/>
      <c r="HE52" s="118"/>
      <c r="HF52" s="118"/>
      <c r="HG52" s="118"/>
      <c r="HH52" s="118"/>
      <c r="HI52" s="118"/>
      <c r="HJ52" s="118">
        <f>データ!BJ7</f>
        <v>-93.9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-278</v>
      </c>
      <c r="JD52" s="125"/>
      <c r="JE52" s="125"/>
      <c r="JF52" s="125"/>
      <c r="JG52" s="125"/>
      <c r="JH52" s="125"/>
      <c r="JI52" s="125"/>
      <c r="JJ52" s="125"/>
      <c r="JK52" s="125"/>
      <c r="JL52" s="125"/>
      <c r="JM52" s="125"/>
      <c r="JN52" s="125"/>
      <c r="JO52" s="125"/>
      <c r="JP52" s="125"/>
      <c r="JQ52" s="125"/>
      <c r="JR52" s="125"/>
      <c r="JS52" s="125"/>
      <c r="JT52" s="125"/>
      <c r="JU52" s="125"/>
      <c r="JV52" s="125">
        <f>データ!BR7</f>
        <v>-837</v>
      </c>
      <c r="JW52" s="125"/>
      <c r="JX52" s="125"/>
      <c r="JY52" s="125"/>
      <c r="JZ52" s="125"/>
      <c r="KA52" s="125"/>
      <c r="KB52" s="125"/>
      <c r="KC52" s="125"/>
      <c r="KD52" s="125"/>
      <c r="KE52" s="125"/>
      <c r="KF52" s="125"/>
      <c r="KG52" s="125"/>
      <c r="KH52" s="125"/>
      <c r="KI52" s="125"/>
      <c r="KJ52" s="125"/>
      <c r="KK52" s="125"/>
      <c r="KL52" s="125"/>
      <c r="KM52" s="125"/>
      <c r="KN52" s="125"/>
      <c r="KO52" s="125">
        <f>データ!BS7</f>
        <v>-1051</v>
      </c>
      <c r="KP52" s="125"/>
      <c r="KQ52" s="125"/>
      <c r="KR52" s="125"/>
      <c r="KS52" s="125"/>
      <c r="KT52" s="125"/>
      <c r="KU52" s="125"/>
      <c r="KV52" s="125"/>
      <c r="KW52" s="125"/>
      <c r="KX52" s="125"/>
      <c r="KY52" s="125"/>
      <c r="KZ52" s="125"/>
      <c r="LA52" s="125"/>
      <c r="LB52" s="125"/>
      <c r="LC52" s="125"/>
      <c r="LD52" s="125"/>
      <c r="LE52" s="125"/>
      <c r="LF52" s="125"/>
      <c r="LG52" s="125"/>
      <c r="LH52" s="125">
        <f>データ!BT7</f>
        <v>-1372</v>
      </c>
      <c r="LI52" s="125"/>
      <c r="LJ52" s="125"/>
      <c r="LK52" s="125"/>
      <c r="LL52" s="125"/>
      <c r="LM52" s="125"/>
      <c r="LN52" s="125"/>
      <c r="LO52" s="125"/>
      <c r="LP52" s="125"/>
      <c r="LQ52" s="125"/>
      <c r="LR52" s="125"/>
      <c r="LS52" s="125"/>
      <c r="LT52" s="125"/>
      <c r="LU52" s="125"/>
      <c r="LV52" s="125"/>
      <c r="LW52" s="125"/>
      <c r="LX52" s="125"/>
      <c r="LY52" s="125"/>
      <c r="LZ52" s="125"/>
      <c r="MA52" s="125">
        <f>データ!BU7</f>
        <v>-2671</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30615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nMKMFxLW/3nAmHLbSzEOUdn8HJELkMdLI1OFgIIsZBYe8J8K4RvMPo6QHRH6Cmyq+/+Agrwb34M3wCpzDq0dvw==" saltValue="jXi5zQ3OVsJ15ZTGf2q3Q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91</v>
      </c>
      <c r="AN5" s="59" t="s">
        <v>100</v>
      </c>
      <c r="AO5" s="59" t="s">
        <v>93</v>
      </c>
      <c r="AP5" s="59" t="s">
        <v>94</v>
      </c>
      <c r="AQ5" s="59" t="s">
        <v>95</v>
      </c>
      <c r="AR5" s="59" t="s">
        <v>96</v>
      </c>
      <c r="AS5" s="59" t="s">
        <v>97</v>
      </c>
      <c r="AT5" s="59" t="s">
        <v>98</v>
      </c>
      <c r="AU5" s="59" t="s">
        <v>101</v>
      </c>
      <c r="AV5" s="59" t="s">
        <v>99</v>
      </c>
      <c r="AW5" s="59" t="s">
        <v>90</v>
      </c>
      <c r="AX5" s="59" t="s">
        <v>91</v>
      </c>
      <c r="AY5" s="59" t="s">
        <v>100</v>
      </c>
      <c r="AZ5" s="59" t="s">
        <v>93</v>
      </c>
      <c r="BA5" s="59" t="s">
        <v>94</v>
      </c>
      <c r="BB5" s="59" t="s">
        <v>95</v>
      </c>
      <c r="BC5" s="59" t="s">
        <v>96</v>
      </c>
      <c r="BD5" s="59" t="s">
        <v>97</v>
      </c>
      <c r="BE5" s="59" t="s">
        <v>98</v>
      </c>
      <c r="BF5" s="59" t="s">
        <v>88</v>
      </c>
      <c r="BG5" s="59" t="s">
        <v>89</v>
      </c>
      <c r="BH5" s="59" t="s">
        <v>90</v>
      </c>
      <c r="BI5" s="59" t="s">
        <v>91</v>
      </c>
      <c r="BJ5" s="59" t="s">
        <v>100</v>
      </c>
      <c r="BK5" s="59" t="s">
        <v>93</v>
      </c>
      <c r="BL5" s="59" t="s">
        <v>94</v>
      </c>
      <c r="BM5" s="59" t="s">
        <v>95</v>
      </c>
      <c r="BN5" s="59" t="s">
        <v>96</v>
      </c>
      <c r="BO5" s="59" t="s">
        <v>97</v>
      </c>
      <c r="BP5" s="59" t="s">
        <v>98</v>
      </c>
      <c r="BQ5" s="59" t="s">
        <v>88</v>
      </c>
      <c r="BR5" s="59" t="s">
        <v>99</v>
      </c>
      <c r="BS5" s="59" t="s">
        <v>90</v>
      </c>
      <c r="BT5" s="59" t="s">
        <v>102</v>
      </c>
      <c r="BU5" s="59" t="s">
        <v>92</v>
      </c>
      <c r="BV5" s="59" t="s">
        <v>93</v>
      </c>
      <c r="BW5" s="59" t="s">
        <v>94</v>
      </c>
      <c r="BX5" s="59" t="s">
        <v>95</v>
      </c>
      <c r="BY5" s="59" t="s">
        <v>96</v>
      </c>
      <c r="BZ5" s="59" t="s">
        <v>97</v>
      </c>
      <c r="CA5" s="59" t="s">
        <v>98</v>
      </c>
      <c r="CB5" s="59" t="s">
        <v>101</v>
      </c>
      <c r="CC5" s="59" t="s">
        <v>89</v>
      </c>
      <c r="CD5" s="59" t="s">
        <v>90</v>
      </c>
      <c r="CE5" s="59" t="s">
        <v>91</v>
      </c>
      <c r="CF5" s="59" t="s">
        <v>100</v>
      </c>
      <c r="CG5" s="59" t="s">
        <v>93</v>
      </c>
      <c r="CH5" s="59" t="s">
        <v>94</v>
      </c>
      <c r="CI5" s="59" t="s">
        <v>95</v>
      </c>
      <c r="CJ5" s="59" t="s">
        <v>96</v>
      </c>
      <c r="CK5" s="59" t="s">
        <v>97</v>
      </c>
      <c r="CL5" s="59" t="s">
        <v>98</v>
      </c>
      <c r="CM5" s="150"/>
      <c r="CN5" s="150"/>
      <c r="CO5" s="59" t="s">
        <v>88</v>
      </c>
      <c r="CP5" s="59" t="s">
        <v>99</v>
      </c>
      <c r="CQ5" s="59" t="s">
        <v>90</v>
      </c>
      <c r="CR5" s="59" t="s">
        <v>91</v>
      </c>
      <c r="CS5" s="59" t="s">
        <v>92</v>
      </c>
      <c r="CT5" s="59" t="s">
        <v>93</v>
      </c>
      <c r="CU5" s="59" t="s">
        <v>94</v>
      </c>
      <c r="CV5" s="59" t="s">
        <v>95</v>
      </c>
      <c r="CW5" s="59" t="s">
        <v>96</v>
      </c>
      <c r="CX5" s="59" t="s">
        <v>97</v>
      </c>
      <c r="CY5" s="59" t="s">
        <v>98</v>
      </c>
      <c r="CZ5" s="59" t="s">
        <v>101</v>
      </c>
      <c r="DA5" s="59" t="s">
        <v>99</v>
      </c>
      <c r="DB5" s="59" t="s">
        <v>103</v>
      </c>
      <c r="DC5" s="59" t="s">
        <v>91</v>
      </c>
      <c r="DD5" s="59" t="s">
        <v>100</v>
      </c>
      <c r="DE5" s="59" t="s">
        <v>93</v>
      </c>
      <c r="DF5" s="59" t="s">
        <v>94</v>
      </c>
      <c r="DG5" s="59" t="s">
        <v>95</v>
      </c>
      <c r="DH5" s="59" t="s">
        <v>96</v>
      </c>
      <c r="DI5" s="59" t="s">
        <v>97</v>
      </c>
      <c r="DJ5" s="59" t="s">
        <v>35</v>
      </c>
      <c r="DK5" s="59" t="s">
        <v>101</v>
      </c>
      <c r="DL5" s="59" t="s">
        <v>89</v>
      </c>
      <c r="DM5" s="59" t="s">
        <v>90</v>
      </c>
      <c r="DN5" s="59" t="s">
        <v>91</v>
      </c>
      <c r="DO5" s="59" t="s">
        <v>100</v>
      </c>
      <c r="DP5" s="59" t="s">
        <v>93</v>
      </c>
      <c r="DQ5" s="59" t="s">
        <v>94</v>
      </c>
      <c r="DR5" s="59" t="s">
        <v>95</v>
      </c>
      <c r="DS5" s="59" t="s">
        <v>96</v>
      </c>
      <c r="DT5" s="59" t="s">
        <v>97</v>
      </c>
      <c r="DU5" s="59" t="s">
        <v>98</v>
      </c>
    </row>
    <row r="6" spans="1:125" s="66" customFormat="1" x14ac:dyDescent="0.15">
      <c r="A6" s="49" t="s">
        <v>104</v>
      </c>
      <c r="B6" s="60">
        <f>B8</f>
        <v>2018</v>
      </c>
      <c r="C6" s="60">
        <f t="shared" ref="C6:X6" si="1">C8</f>
        <v>242161</v>
      </c>
      <c r="D6" s="60">
        <f t="shared" si="1"/>
        <v>47</v>
      </c>
      <c r="E6" s="60">
        <f t="shared" si="1"/>
        <v>14</v>
      </c>
      <c r="F6" s="60">
        <f t="shared" si="1"/>
        <v>0</v>
      </c>
      <c r="G6" s="60">
        <f t="shared" si="1"/>
        <v>3</v>
      </c>
      <c r="H6" s="60" t="str">
        <f>SUBSTITUTE(H8,"　","")</f>
        <v>三重県伊賀市</v>
      </c>
      <c r="I6" s="60" t="str">
        <f t="shared" si="1"/>
        <v>市営伊賀上野駅駐車場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29</v>
      </c>
      <c r="S6" s="62" t="str">
        <f t="shared" si="1"/>
        <v>駅</v>
      </c>
      <c r="T6" s="62" t="str">
        <f t="shared" si="1"/>
        <v>無</v>
      </c>
      <c r="U6" s="63">
        <f t="shared" si="1"/>
        <v>1025</v>
      </c>
      <c r="V6" s="63">
        <f t="shared" si="1"/>
        <v>43</v>
      </c>
      <c r="W6" s="63">
        <f t="shared" si="1"/>
        <v>42</v>
      </c>
      <c r="X6" s="62" t="str">
        <f t="shared" si="1"/>
        <v>導入なし</v>
      </c>
      <c r="Y6" s="64">
        <f>IF(Y8="-",NA(),Y8)</f>
        <v>92.8</v>
      </c>
      <c r="Z6" s="64">
        <f t="shared" ref="Z6:AH6" si="2">IF(Z8="-",NA(),Z8)</f>
        <v>78.599999999999994</v>
      </c>
      <c r="AA6" s="64">
        <f t="shared" si="2"/>
        <v>74</v>
      </c>
      <c r="AB6" s="64">
        <f t="shared" si="2"/>
        <v>66.5</v>
      </c>
      <c r="AC6" s="64">
        <f t="shared" si="2"/>
        <v>50.6</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-6</v>
      </c>
      <c r="BG6" s="64">
        <f t="shared" ref="BG6:BO6" si="5">IF(BG8="-",NA(),BG8)</f>
        <v>-23.9</v>
      </c>
      <c r="BH6" s="64">
        <f t="shared" si="5"/>
        <v>-31.4</v>
      </c>
      <c r="BI6" s="64">
        <f t="shared" si="5"/>
        <v>-47.8</v>
      </c>
      <c r="BJ6" s="64">
        <f t="shared" si="5"/>
        <v>-93.9</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-278</v>
      </c>
      <c r="BR6" s="65">
        <f t="shared" ref="BR6:BZ6" si="6">IF(BR8="-",NA(),BR8)</f>
        <v>-837</v>
      </c>
      <c r="BS6" s="65">
        <f t="shared" si="6"/>
        <v>-1051</v>
      </c>
      <c r="BT6" s="65">
        <f t="shared" si="6"/>
        <v>-1372</v>
      </c>
      <c r="BU6" s="65">
        <f t="shared" si="6"/>
        <v>-2671</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105</v>
      </c>
      <c r="CM6" s="63">
        <f t="shared" ref="CM6:CN6" si="7">CM8</f>
        <v>30615</v>
      </c>
      <c r="CN6" s="63">
        <f t="shared" si="7"/>
        <v>200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46.5</v>
      </c>
      <c r="DL6" s="64">
        <f t="shared" ref="DL6:DT6" si="9">IF(DL8="-",NA(),DL8)</f>
        <v>37.200000000000003</v>
      </c>
      <c r="DM6" s="64">
        <f t="shared" si="9"/>
        <v>39.5</v>
      </c>
      <c r="DN6" s="64">
        <f t="shared" si="9"/>
        <v>34.9</v>
      </c>
      <c r="DO6" s="64">
        <f t="shared" si="9"/>
        <v>34.9</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106</v>
      </c>
      <c r="B7" s="60">
        <f t="shared" ref="B7:X7" si="10">B8</f>
        <v>2018</v>
      </c>
      <c r="C7" s="60">
        <f t="shared" si="10"/>
        <v>242161</v>
      </c>
      <c r="D7" s="60">
        <f t="shared" si="10"/>
        <v>47</v>
      </c>
      <c r="E7" s="60">
        <f t="shared" si="10"/>
        <v>14</v>
      </c>
      <c r="F7" s="60">
        <f t="shared" si="10"/>
        <v>0</v>
      </c>
      <c r="G7" s="60">
        <f t="shared" si="10"/>
        <v>3</v>
      </c>
      <c r="H7" s="60" t="str">
        <f t="shared" si="10"/>
        <v>三重県　伊賀市</v>
      </c>
      <c r="I7" s="60" t="str">
        <f t="shared" si="10"/>
        <v>市営伊賀上野駅駐車場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29</v>
      </c>
      <c r="S7" s="62" t="str">
        <f t="shared" si="10"/>
        <v>駅</v>
      </c>
      <c r="T7" s="62" t="str">
        <f t="shared" si="10"/>
        <v>無</v>
      </c>
      <c r="U7" s="63">
        <f t="shared" si="10"/>
        <v>1025</v>
      </c>
      <c r="V7" s="63">
        <f t="shared" si="10"/>
        <v>43</v>
      </c>
      <c r="W7" s="63">
        <f t="shared" si="10"/>
        <v>42</v>
      </c>
      <c r="X7" s="62" t="str">
        <f t="shared" si="10"/>
        <v>導入なし</v>
      </c>
      <c r="Y7" s="64">
        <f>Y8</f>
        <v>92.8</v>
      </c>
      <c r="Z7" s="64">
        <f t="shared" ref="Z7:AH7" si="11">Z8</f>
        <v>78.599999999999994</v>
      </c>
      <c r="AA7" s="64">
        <f t="shared" si="11"/>
        <v>74</v>
      </c>
      <c r="AB7" s="64">
        <f t="shared" si="11"/>
        <v>66.5</v>
      </c>
      <c r="AC7" s="64">
        <f t="shared" si="11"/>
        <v>50.6</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-6</v>
      </c>
      <c r="BG7" s="64">
        <f t="shared" ref="BG7:BO7" si="14">BG8</f>
        <v>-23.9</v>
      </c>
      <c r="BH7" s="64">
        <f t="shared" si="14"/>
        <v>-31.4</v>
      </c>
      <c r="BI7" s="64">
        <f t="shared" si="14"/>
        <v>-47.8</v>
      </c>
      <c r="BJ7" s="64">
        <f t="shared" si="14"/>
        <v>-93.9</v>
      </c>
      <c r="BK7" s="64">
        <f t="shared" si="14"/>
        <v>40.700000000000003</v>
      </c>
      <c r="BL7" s="64">
        <f t="shared" si="14"/>
        <v>38.200000000000003</v>
      </c>
      <c r="BM7" s="64">
        <f t="shared" si="14"/>
        <v>34.6</v>
      </c>
      <c r="BN7" s="64">
        <f t="shared" si="14"/>
        <v>37.6</v>
      </c>
      <c r="BO7" s="64">
        <f t="shared" si="14"/>
        <v>33.200000000000003</v>
      </c>
      <c r="BP7" s="61"/>
      <c r="BQ7" s="65">
        <f>BQ8</f>
        <v>-278</v>
      </c>
      <c r="BR7" s="65">
        <f t="shared" ref="BR7:BZ7" si="15">BR8</f>
        <v>-837</v>
      </c>
      <c r="BS7" s="65">
        <f t="shared" si="15"/>
        <v>-1051</v>
      </c>
      <c r="BT7" s="65">
        <f t="shared" si="15"/>
        <v>-1372</v>
      </c>
      <c r="BU7" s="65">
        <f t="shared" si="15"/>
        <v>-2671</v>
      </c>
      <c r="BV7" s="65">
        <f t="shared" si="15"/>
        <v>7496</v>
      </c>
      <c r="BW7" s="65">
        <f t="shared" si="15"/>
        <v>6967</v>
      </c>
      <c r="BX7" s="65">
        <f t="shared" si="15"/>
        <v>7138</v>
      </c>
      <c r="BY7" s="65">
        <f t="shared" si="15"/>
        <v>8131</v>
      </c>
      <c r="BZ7" s="65">
        <f t="shared" si="15"/>
        <v>8024</v>
      </c>
      <c r="CA7" s="63"/>
      <c r="CB7" s="64" t="s">
        <v>107</v>
      </c>
      <c r="CC7" s="64" t="s">
        <v>107</v>
      </c>
      <c r="CD7" s="64" t="s">
        <v>107</v>
      </c>
      <c r="CE7" s="64" t="s">
        <v>107</v>
      </c>
      <c r="CF7" s="64" t="s">
        <v>107</v>
      </c>
      <c r="CG7" s="64" t="s">
        <v>107</v>
      </c>
      <c r="CH7" s="64" t="s">
        <v>107</v>
      </c>
      <c r="CI7" s="64" t="s">
        <v>107</v>
      </c>
      <c r="CJ7" s="64" t="s">
        <v>107</v>
      </c>
      <c r="CK7" s="64" t="s">
        <v>105</v>
      </c>
      <c r="CL7" s="61"/>
      <c r="CM7" s="63">
        <f>CM8</f>
        <v>30615</v>
      </c>
      <c r="CN7" s="63">
        <f>CN8</f>
        <v>200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46.5</v>
      </c>
      <c r="DL7" s="64">
        <f t="shared" ref="DL7:DT7" si="17">DL8</f>
        <v>37.200000000000003</v>
      </c>
      <c r="DM7" s="64">
        <f t="shared" si="17"/>
        <v>39.5</v>
      </c>
      <c r="DN7" s="64">
        <f t="shared" si="17"/>
        <v>34.9</v>
      </c>
      <c r="DO7" s="64">
        <f t="shared" si="17"/>
        <v>34.9</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242161</v>
      </c>
      <c r="D8" s="67">
        <v>47</v>
      </c>
      <c r="E8" s="67">
        <v>14</v>
      </c>
      <c r="F8" s="67">
        <v>0</v>
      </c>
      <c r="G8" s="67">
        <v>3</v>
      </c>
      <c r="H8" s="67" t="s">
        <v>108</v>
      </c>
      <c r="I8" s="67" t="s">
        <v>109</v>
      </c>
      <c r="J8" s="67" t="s">
        <v>110</v>
      </c>
      <c r="K8" s="67" t="s">
        <v>111</v>
      </c>
      <c r="L8" s="67" t="s">
        <v>112</v>
      </c>
      <c r="M8" s="67" t="s">
        <v>113</v>
      </c>
      <c r="N8" s="67" t="s">
        <v>114</v>
      </c>
      <c r="O8" s="68" t="s">
        <v>115</v>
      </c>
      <c r="P8" s="69" t="s">
        <v>116</v>
      </c>
      <c r="Q8" s="69" t="s">
        <v>117</v>
      </c>
      <c r="R8" s="70">
        <v>29</v>
      </c>
      <c r="S8" s="69" t="s">
        <v>118</v>
      </c>
      <c r="T8" s="69" t="s">
        <v>119</v>
      </c>
      <c r="U8" s="70">
        <v>1025</v>
      </c>
      <c r="V8" s="70">
        <v>43</v>
      </c>
      <c r="W8" s="70">
        <v>42</v>
      </c>
      <c r="X8" s="69" t="s">
        <v>120</v>
      </c>
      <c r="Y8" s="71">
        <v>92.8</v>
      </c>
      <c r="Z8" s="71">
        <v>78.599999999999994</v>
      </c>
      <c r="AA8" s="71">
        <v>74</v>
      </c>
      <c r="AB8" s="71">
        <v>66.5</v>
      </c>
      <c r="AC8" s="71">
        <v>50.6</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-6</v>
      </c>
      <c r="BG8" s="71">
        <v>-23.9</v>
      </c>
      <c r="BH8" s="71">
        <v>-31.4</v>
      </c>
      <c r="BI8" s="71">
        <v>-47.8</v>
      </c>
      <c r="BJ8" s="71">
        <v>-93.9</v>
      </c>
      <c r="BK8" s="71">
        <v>40.700000000000003</v>
      </c>
      <c r="BL8" s="71">
        <v>38.200000000000003</v>
      </c>
      <c r="BM8" s="71">
        <v>34.6</v>
      </c>
      <c r="BN8" s="71">
        <v>37.6</v>
      </c>
      <c r="BO8" s="71">
        <v>33.200000000000003</v>
      </c>
      <c r="BP8" s="68">
        <v>26.3</v>
      </c>
      <c r="BQ8" s="72">
        <v>-278</v>
      </c>
      <c r="BR8" s="72">
        <v>-837</v>
      </c>
      <c r="BS8" s="72">
        <v>-1051</v>
      </c>
      <c r="BT8" s="73">
        <v>-1372</v>
      </c>
      <c r="BU8" s="73">
        <v>-2671</v>
      </c>
      <c r="BV8" s="72">
        <v>7496</v>
      </c>
      <c r="BW8" s="72">
        <v>6967</v>
      </c>
      <c r="BX8" s="72">
        <v>7138</v>
      </c>
      <c r="BY8" s="72">
        <v>8131</v>
      </c>
      <c r="BZ8" s="72">
        <v>8024</v>
      </c>
      <c r="CA8" s="70">
        <v>16102</v>
      </c>
      <c r="CB8" s="71" t="s">
        <v>112</v>
      </c>
      <c r="CC8" s="71" t="s">
        <v>112</v>
      </c>
      <c r="CD8" s="71" t="s">
        <v>112</v>
      </c>
      <c r="CE8" s="71" t="s">
        <v>112</v>
      </c>
      <c r="CF8" s="71" t="s">
        <v>112</v>
      </c>
      <c r="CG8" s="71" t="s">
        <v>112</v>
      </c>
      <c r="CH8" s="71" t="s">
        <v>112</v>
      </c>
      <c r="CI8" s="71" t="s">
        <v>112</v>
      </c>
      <c r="CJ8" s="71" t="s">
        <v>112</v>
      </c>
      <c r="CK8" s="71" t="s">
        <v>112</v>
      </c>
      <c r="CL8" s="68" t="s">
        <v>112</v>
      </c>
      <c r="CM8" s="70">
        <v>30615</v>
      </c>
      <c r="CN8" s="70">
        <v>200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78.400000000000006</v>
      </c>
      <c r="DF8" s="71">
        <v>70.5</v>
      </c>
      <c r="DG8" s="71">
        <v>59.2</v>
      </c>
      <c r="DH8" s="71">
        <v>62.4</v>
      </c>
      <c r="DI8" s="71">
        <v>82.7</v>
      </c>
      <c r="DJ8" s="68">
        <v>103.6</v>
      </c>
      <c r="DK8" s="71">
        <v>46.5</v>
      </c>
      <c r="DL8" s="71">
        <v>37.200000000000003</v>
      </c>
      <c r="DM8" s="71">
        <v>39.5</v>
      </c>
      <c r="DN8" s="71">
        <v>34.9</v>
      </c>
      <c r="DO8" s="71">
        <v>34.9</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2019-12-05T07:24:34Z</dcterms:created>
  <dcterms:modified xsi:type="dcterms:W3CDTF">2020-02-03T00:42:46Z</dcterms:modified>
  <cp:category/>
</cp:coreProperties>
</file>