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hima\dfs\課別共有フォルダ\都市計画課\07  都市計画係（公園・公駐）旧施設係\17 新地方公会計関係（公共駐車場特別会計）\07 経営比較分析表関連\R20205  【回答】公営企業に係る経営比較分析表（平成30年度決算）の分析等について\"/>
    </mc:Choice>
  </mc:AlternateContent>
  <workbookProtection workbookAlgorithmName="SHA-512" workbookHashValue="q8ITjI3qG7TwOBwFfklKyuMa5RL5azWeEXaQF3NuzlUR2RuCeea3jjbx2LhVYkUyqkfx8pxHMg+t8zaS5qYHqw==" workbookSaltValue="jtcsKTalIghUI5Mph8xgJw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LT76" i="4"/>
  <c r="GQ51" i="4"/>
  <c r="LH30" i="4"/>
  <c r="IE76" i="4"/>
  <c r="GQ30" i="4"/>
  <c r="BZ51" i="4"/>
  <c r="BZ30" i="4"/>
  <c r="BG51" i="4"/>
  <c r="BG30" i="4"/>
  <c r="FX51" i="4"/>
  <c r="HP76" i="4"/>
  <c r="AV76" i="4"/>
  <c r="KO51" i="4"/>
  <c r="KO30" i="4"/>
  <c r="LE76" i="4"/>
  <c r="FX30" i="4"/>
  <c r="KP76" i="4"/>
  <c r="HA76" i="4"/>
  <c r="AN51" i="4"/>
  <c r="FE30" i="4"/>
  <c r="FE51" i="4"/>
  <c r="JV30" i="4"/>
  <c r="AN30" i="4"/>
  <c r="AG76" i="4"/>
  <c r="JV51" i="4"/>
  <c r="KA76" i="4"/>
  <c r="EL51" i="4"/>
  <c r="JC30" i="4"/>
  <c r="U30" i="4"/>
  <c r="R76" i="4"/>
  <c r="GL76" i="4"/>
  <c r="U51" i="4"/>
  <c r="EL30" i="4"/>
  <c r="JC51" i="4"/>
</calcChain>
</file>

<file path=xl/sharedStrings.xml><?xml version="1.0" encoding="utf-8"?>
<sst xmlns="http://schemas.openxmlformats.org/spreadsheetml/2006/main" count="292" uniqueCount="133">
  <si>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</si>
  <si>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</si>
  <si>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</si>
  <si>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</si>
  <si>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</si>
  <si>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</si>
  <si>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</si>
  <si>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</si>
  <si>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</si>
  <si>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</si>
  <si>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</si>
  <si>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</si>
  <si>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</si>
  <si>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</si>
  <si>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</si>
  <si>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</si>
  <si>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</si>
  <si>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</si>
  <si>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</si>
  <si>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</si>
  <si>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</si>
  <si>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</si>
  <si>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</si>
  <si>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</si>
  <si>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</si>
  <si>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</si>
  <si>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</si>
  <si>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</si>
  <si>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</si>
  <si>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</si>
  <si>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</si>
  <si>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</si>
  <si>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</si>
  <si>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</si>
  <si>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</si>
  <si>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</si>
  <si>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</si>
  <si>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</si>
  <si>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</si>
  <si>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</si>
  <si>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</si>
  <si>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</si>
  <si>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</si>
  <si>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</si>
  <si>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</si>
  <si>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</si>
  <si>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</si>
  <si>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</si>
  <si>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</si>
  <si>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</si>
  <si>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</si>
  <si>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</si>
  <si>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</si>
  <si>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</si>
  <si>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</si>
  <si>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</si>
  <si>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</si>
  <si>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</si>
  <si>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</si>
  <si>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</si>
  <si>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</si>
  <si>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</si>
  <si>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</si>
  <si>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</si>
  <si>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</si>
  <si>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</si>
  <si>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</si>
  <si>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</si>
  <si>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</si>
  <si>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</si>
  <si>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</si>
  <si>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</si>
  <si>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</si>
  <si>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</si>
  <si>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</si>
  <si>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</si>
  <si>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</si>
  <si>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</si>
  <si>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</si>
  <si>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</si>
  <si>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</si>
  <si>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</si>
  <si>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</si>
  <si>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</si>
  <si>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</si>
  <si>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</si>
  <si>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</si>
  <si>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</si>
  <si>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</si>
  <si>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</si>
  <si>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</si>
  <si>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</si>
  <si>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</si>
  <si>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</si>
  <si>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</si>
  <si>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</si>
  <si>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</si>
  <si>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</si>
  <si>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</si>
  <si>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</si>
  <si>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</si>
  <si>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</si>
  <si>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</si>
  <si>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</si>
  <si>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</si>
  <si>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</si>
  <si>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</si>
  <si>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</si>
  <si>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</si>
  <si>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</si>
  <si>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</si>
  <si>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三重県　志摩市</t>
  </si>
  <si>
    <t>志摩磯部駅前駐車場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</si>
  <si>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</si>
  <si>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</si>
  <si>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</si>
  <si>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</si>
  <si>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</si>
  <si>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</si>
  <si>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</si>
  <si>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</si>
  <si>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</si>
  <si>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</si>
  <si>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</si>
  <si>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</si>
  <si>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</si>
  <si>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</si>
  <si>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</si>
  <si>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</si>
  <si>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・施設は、舗装、フェンス、案内看板程度であり、比較的小規模で、大規模な設備更新は予定していない。</t>
    <rPh sb="1" eb="3">
      <t>シセツ</t>
    </rPh>
    <rPh sb="5" eb="7">
      <t>ホソウ</t>
    </rPh>
    <rPh sb="13" eb="15">
      <t>アンナイ</t>
    </rPh>
    <rPh sb="15" eb="17">
      <t>カンバン</t>
    </rPh>
    <rPh sb="17" eb="19">
      <t>テイド</t>
    </rPh>
    <rPh sb="23" eb="26">
      <t>ヒカクテキ</t>
    </rPh>
    <rPh sb="26" eb="29">
      <t>ショウキボ</t>
    </rPh>
    <rPh sb="31" eb="34">
      <t>ダイキボ</t>
    </rPh>
    <rPh sb="35" eb="37">
      <t>セツビ</t>
    </rPh>
    <rPh sb="37" eb="39">
      <t>コウシン</t>
    </rPh>
    <rPh sb="40" eb="42">
      <t>ヨテイ</t>
    </rPh>
    <phoneticPr fontId="5"/>
  </si>
  <si>
    <t>・駅前広場に隣接して設置されており、電車通勤の方等が利用される月極め駐車場である。　　　　　　　　　　　・駅前広場内の無料駐車区画や近隣に民間の駐車場があることから、利用者は22区画のうち、半数程度となっている。</t>
    <rPh sb="1" eb="3">
      <t>エキマエ</t>
    </rPh>
    <rPh sb="3" eb="5">
      <t>ヒロバ</t>
    </rPh>
    <rPh sb="6" eb="8">
      <t>リンセツ</t>
    </rPh>
    <rPh sb="10" eb="12">
      <t>セッチ</t>
    </rPh>
    <rPh sb="18" eb="20">
      <t>デンシャ</t>
    </rPh>
    <rPh sb="20" eb="22">
      <t>ツウキン</t>
    </rPh>
    <rPh sb="23" eb="24">
      <t>カタ</t>
    </rPh>
    <rPh sb="24" eb="25">
      <t>トウ</t>
    </rPh>
    <rPh sb="26" eb="28">
      <t>リヨウ</t>
    </rPh>
    <rPh sb="31" eb="33">
      <t>ツキギメ</t>
    </rPh>
    <rPh sb="34" eb="36">
      <t>チュウシャ</t>
    </rPh>
    <rPh sb="36" eb="37">
      <t>ジョウ</t>
    </rPh>
    <rPh sb="53" eb="55">
      <t>エキマエ</t>
    </rPh>
    <rPh sb="55" eb="57">
      <t>ヒロバ</t>
    </rPh>
    <rPh sb="57" eb="58">
      <t>ナイ</t>
    </rPh>
    <rPh sb="59" eb="61">
      <t>ムリョウ</t>
    </rPh>
    <rPh sb="61" eb="63">
      <t>チュウシャ</t>
    </rPh>
    <rPh sb="63" eb="65">
      <t>クカク</t>
    </rPh>
    <rPh sb="66" eb="68">
      <t>キンリン</t>
    </rPh>
    <rPh sb="69" eb="71">
      <t>ミンカン</t>
    </rPh>
    <rPh sb="72" eb="74">
      <t>チュウシャ</t>
    </rPh>
    <rPh sb="74" eb="75">
      <t>ジョウ</t>
    </rPh>
    <rPh sb="83" eb="86">
      <t>リヨウシャ</t>
    </rPh>
    <rPh sb="89" eb="91">
      <t>クカク</t>
    </rPh>
    <rPh sb="95" eb="97">
      <t>ハンスウ</t>
    </rPh>
    <rPh sb="97" eb="99">
      <t>テイド</t>
    </rPh>
    <phoneticPr fontId="5"/>
  </si>
  <si>
    <t>・来年度途中から駅前広場内の無料駐車区画の有料化を予定し、現在準備を進めている。当該駐車場についても駅前広場内の全体計画において運営方法等、見直しが必要である。</t>
    <rPh sb="1" eb="4">
      <t>ライネンド</t>
    </rPh>
    <rPh sb="4" eb="6">
      <t>トチュウ</t>
    </rPh>
    <rPh sb="8" eb="10">
      <t>エキマエ</t>
    </rPh>
    <rPh sb="10" eb="12">
      <t>ヒロバ</t>
    </rPh>
    <rPh sb="12" eb="13">
      <t>ナイ</t>
    </rPh>
    <rPh sb="14" eb="16">
      <t>ムリョウ</t>
    </rPh>
    <rPh sb="16" eb="18">
      <t>チュウシャ</t>
    </rPh>
    <rPh sb="18" eb="20">
      <t>クカク</t>
    </rPh>
    <rPh sb="21" eb="23">
      <t>ユウリョウ</t>
    </rPh>
    <rPh sb="23" eb="24">
      <t>カ</t>
    </rPh>
    <rPh sb="25" eb="27">
      <t>ヨテイ</t>
    </rPh>
    <rPh sb="29" eb="31">
      <t>ゲンザイ</t>
    </rPh>
    <rPh sb="31" eb="33">
      <t>ジュンビ</t>
    </rPh>
    <rPh sb="34" eb="35">
      <t>スス</t>
    </rPh>
    <rPh sb="40" eb="42">
      <t>トウガイ</t>
    </rPh>
    <rPh sb="42" eb="44">
      <t>チュウシャ</t>
    </rPh>
    <rPh sb="44" eb="45">
      <t>ジョウ</t>
    </rPh>
    <rPh sb="50" eb="52">
      <t>エキマエ</t>
    </rPh>
    <rPh sb="52" eb="54">
      <t>ヒロバ</t>
    </rPh>
    <rPh sb="54" eb="55">
      <t>ナイ</t>
    </rPh>
    <rPh sb="56" eb="58">
      <t>ゼンタイ</t>
    </rPh>
    <rPh sb="58" eb="60">
      <t>ケイカク</t>
    </rPh>
    <rPh sb="64" eb="66">
      <t>ウンエイ</t>
    </rPh>
    <rPh sb="66" eb="68">
      <t>ホウホウ</t>
    </rPh>
    <rPh sb="68" eb="69">
      <t>トウ</t>
    </rPh>
    <rPh sb="70" eb="72">
      <t>ミナオ</t>
    </rPh>
    <rPh sb="74" eb="76">
      <t>ヒツヨウ</t>
    </rPh>
    <phoneticPr fontId="5"/>
  </si>
  <si>
    <t>・修繕費等の費用の減少により、収益的収支比率が高くなっている。　　　　　　　　　　　　　　　　　　　　・収入となる使用料は、全区画22台のうち半数程度となっているが、経費は口座振替の手数料のみであるため、収支としては黒字である。</t>
    <rPh sb="1" eb="3">
      <t>シュウゼン</t>
    </rPh>
    <rPh sb="3" eb="4">
      <t>ヒ</t>
    </rPh>
    <rPh sb="4" eb="5">
      <t>トウ</t>
    </rPh>
    <rPh sb="6" eb="8">
      <t>ヒヨウ</t>
    </rPh>
    <rPh sb="9" eb="11">
      <t>ゲンショウ</t>
    </rPh>
    <rPh sb="15" eb="18">
      <t>シュウエキテキ</t>
    </rPh>
    <rPh sb="18" eb="20">
      <t>シュウシ</t>
    </rPh>
    <rPh sb="20" eb="22">
      <t>ヒリツ</t>
    </rPh>
    <rPh sb="23" eb="24">
      <t>タカ</t>
    </rPh>
    <rPh sb="52" eb="54">
      <t>シュウニュウ</t>
    </rPh>
    <rPh sb="57" eb="59">
      <t>シヨウ</t>
    </rPh>
    <rPh sb="59" eb="60">
      <t>リョウ</t>
    </rPh>
    <rPh sb="62" eb="63">
      <t>ゼン</t>
    </rPh>
    <rPh sb="63" eb="65">
      <t>クカク</t>
    </rPh>
    <rPh sb="67" eb="68">
      <t>ダイ</t>
    </rPh>
    <rPh sb="71" eb="73">
      <t>ハンスウ</t>
    </rPh>
    <rPh sb="73" eb="75">
      <t>テイド</t>
    </rPh>
    <rPh sb="83" eb="85">
      <t>ケイヒ</t>
    </rPh>
    <rPh sb="86" eb="88">
      <t>コウザ</t>
    </rPh>
    <rPh sb="88" eb="90">
      <t>フリカエ</t>
    </rPh>
    <rPh sb="91" eb="94">
      <t>テスウリョウ</t>
    </rPh>
    <rPh sb="102" eb="104">
      <t>シュウシ</t>
    </rPh>
    <rPh sb="108" eb="110">
      <t>クロジ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</si>
</sst>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100</c:v>
                </c:pt>
                <c:pt idx="3">
                  <c:v>151.5</c:v>
                </c:pt>
                <c:pt idx="4">
                  <c:v>434.6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AE-40DA-99BE-A83717063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224856"/>
        <c:axId val="222227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385.5</c:v>
                </c:pt>
                <c:pt idx="1">
                  <c:v>419.4</c:v>
                </c:pt>
                <c:pt idx="2">
                  <c:v>371</c:v>
                </c:pt>
                <c:pt idx="3">
                  <c:v>509.2</c:v>
                </c:pt>
                <c:pt idx="4">
                  <c:v>449.1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5AE-40DA-99BE-A83717063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224856"/>
        <c:axId val="222227208"/>
      </c:lineChart>
      <c:dateAx>
        <c:axId val="222224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2227208"/>
        <c:crosses val="autoZero"/>
        <c:auto val="1"/>
        <c:lblOffset val="100"/>
        <c:baseTimeUnit val="years"/>
      </c:dateAx>
      <c:valAx>
        <c:axId val="222227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22248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3D-4BA4-9509-C7B51DF83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227992"/>
        <c:axId val="224303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78.400000000000006</c:v>
                </c:pt>
                <c:pt idx="1">
                  <c:v>70.5</c:v>
                </c:pt>
                <c:pt idx="2">
                  <c:v>59.2</c:v>
                </c:pt>
                <c:pt idx="3">
                  <c:v>62.4</c:v>
                </c:pt>
                <c:pt idx="4">
                  <c:v>82.7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F3D-4BA4-9509-C7B51DF83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227992"/>
        <c:axId val="224303976"/>
      </c:lineChart>
      <c:dateAx>
        <c:axId val="222227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4303976"/>
        <c:crosses val="autoZero"/>
        <c:auto val="1"/>
        <c:lblOffset val="100"/>
        <c:baseTimeUnit val="years"/>
      </c:dateAx>
      <c:valAx>
        <c:axId val="224303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22279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46-4AF9-BA81-337399431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304760"/>
        <c:axId val="224305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C46-4AF9-BA81-337399431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04760"/>
        <c:axId val="224305152"/>
      </c:lineChart>
      <c:dateAx>
        <c:axId val="224304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4305152"/>
        <c:crosses val="autoZero"/>
        <c:auto val="1"/>
        <c:lblOffset val="100"/>
        <c:baseTimeUnit val="years"/>
      </c:dateAx>
      <c:valAx>
        <c:axId val="224305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4304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8D-4C30-A84D-744E7CEC1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305936"/>
        <c:axId val="224306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C8D-4C30-A84D-744E7CEC1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05936"/>
        <c:axId val="224306328"/>
      </c:lineChart>
      <c:dateAx>
        <c:axId val="224305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4306328"/>
        <c:crosses val="autoZero"/>
        <c:auto val="1"/>
        <c:lblOffset val="100"/>
        <c:baseTimeUnit val="years"/>
      </c:dateAx>
      <c:valAx>
        <c:axId val="224306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43059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54-4587-90A7-3CA324CFC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954672"/>
        <c:axId val="223955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3.5</c:v>
                </c:pt>
                <c:pt idx="1">
                  <c:v>3.2</c:v>
                </c:pt>
                <c:pt idx="2">
                  <c:v>2.9</c:v>
                </c:pt>
                <c:pt idx="3">
                  <c:v>6</c:v>
                </c:pt>
                <c:pt idx="4">
                  <c:v>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54-4587-90A7-3CA324CFC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54672"/>
        <c:axId val="223955064"/>
      </c:lineChart>
      <c:dateAx>
        <c:axId val="223954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3955064"/>
        <c:crosses val="autoZero"/>
        <c:auto val="1"/>
        <c:lblOffset val="100"/>
        <c:baseTimeUnit val="years"/>
      </c:dateAx>
      <c:valAx>
        <c:axId val="223955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39546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22-4CED-93A1-A24A64307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954280"/>
        <c:axId val="223955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23</c:v>
                </c:pt>
                <c:pt idx="1">
                  <c:v>22</c:v>
                </c:pt>
                <c:pt idx="2">
                  <c:v>16</c:v>
                </c:pt>
                <c:pt idx="3">
                  <c:v>21</c:v>
                </c:pt>
                <c:pt idx="4">
                  <c:v>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522-4CED-93A1-A24A64307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54280"/>
        <c:axId val="223955848"/>
      </c:lineChart>
      <c:dateAx>
        <c:axId val="223954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3955848"/>
        <c:crosses val="autoZero"/>
        <c:auto val="1"/>
        <c:lblOffset val="100"/>
        <c:baseTimeUnit val="years"/>
      </c:dateAx>
      <c:valAx>
        <c:axId val="223955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239542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68.2</c:v>
                </c:pt>
                <c:pt idx="3">
                  <c:v>68.2</c:v>
                </c:pt>
                <c:pt idx="4">
                  <c:v>68.2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88-4D40-BAB1-07B7A9BCE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956632"/>
        <c:axId val="223957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252.8</c:v>
                </c:pt>
                <c:pt idx="1">
                  <c:v>269</c:v>
                </c:pt>
                <c:pt idx="2">
                  <c:v>276.60000000000002</c:v>
                </c:pt>
                <c:pt idx="3">
                  <c:v>274.8</c:v>
                </c:pt>
                <c:pt idx="4">
                  <c:v>277.2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F88-4D40-BAB1-07B7A9BCE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56632"/>
        <c:axId val="223957024"/>
      </c:lineChart>
      <c:dateAx>
        <c:axId val="223956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3957024"/>
        <c:crosses val="autoZero"/>
        <c:auto val="1"/>
        <c:lblOffset val="100"/>
        <c:baseTimeUnit val="years"/>
      </c:dateAx>
      <c:valAx>
        <c:axId val="22395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39566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98-45C3-84D5-F3666BE7D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953888"/>
        <c:axId val="223953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40.700000000000003</c:v>
                </c:pt>
                <c:pt idx="1">
                  <c:v>38.200000000000003</c:v>
                </c:pt>
                <c:pt idx="2">
                  <c:v>34.6</c:v>
                </c:pt>
                <c:pt idx="3">
                  <c:v>37.6</c:v>
                </c:pt>
                <c:pt idx="4">
                  <c:v>33.200000000000003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98-45C3-84D5-F3666BE7D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53888"/>
        <c:axId val="223953496"/>
      </c:lineChart>
      <c:dateAx>
        <c:axId val="223953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3953496"/>
        <c:crosses val="autoZero"/>
        <c:auto val="1"/>
        <c:lblOffset val="100"/>
        <c:baseTimeUnit val="years"/>
      </c:dateAx>
      <c:valAx>
        <c:axId val="223953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39538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185</c:v>
                </c:pt>
                <c:pt idx="4">
                  <c:v>425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75-41EB-878D-DF2EC25EB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961032"/>
        <c:axId val="224961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7496</c:v>
                </c:pt>
                <c:pt idx="1">
                  <c:v>6967</c:v>
                </c:pt>
                <c:pt idx="2">
                  <c:v>7138</c:v>
                </c:pt>
                <c:pt idx="3">
                  <c:v>8131</c:v>
                </c:pt>
                <c:pt idx="4">
                  <c:v>8024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75-41EB-878D-DF2EC25EB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61032"/>
        <c:axId val="224961424"/>
      </c:lineChart>
      <c:dateAx>
        <c:axId val="224961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4961424"/>
        <c:crosses val="autoZero"/>
        <c:auto val="1"/>
        <c:lblOffset val="100"/>
        <c:baseTimeUnit val="years"/>
      </c:dateAx>
      <c:valAx>
        <c:axId val="224961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24961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Q1" zoomScale="85" zoomScaleNormal="85" zoomScaleSheetLayoutView="70" workbookViewId="0">
      <selection activeCell="ND31" sqref="ND31:NR31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三重県志摩市　志摩磯部駅前駐車場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駅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541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119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7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22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6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導入なし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132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41640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42005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42370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42736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43101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41640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42005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42370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42736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43101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41640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42005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42370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42736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43101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 t="str">
        <f>データ!Y7</f>
        <v>-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 t="str">
        <f>データ!Z7</f>
        <v>-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100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151.5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434.6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 t="str">
        <f>データ!AJ7</f>
        <v>-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 t="str">
        <f>データ!AK7</f>
        <v>-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 t="str">
        <f>データ!DK7</f>
        <v>-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 t="str">
        <f>データ!DL7</f>
        <v>-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68.2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68.2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68.2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385.5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419.4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371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509.2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449.1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3.5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3.2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2.9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6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3.8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252.8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269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276.60000000000002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274.8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277.2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129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130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41640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42005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42370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42736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43101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41640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42005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42370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42736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43101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41640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42005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42370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42736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43101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 t="str">
        <f>データ!AU7</f>
        <v>-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 t="str">
        <f>データ!AV7</f>
        <v>-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 t="str">
        <f>データ!BF7</f>
        <v>-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 t="str">
        <f>データ!BG7</f>
        <v>-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100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100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100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 t="str">
        <f>データ!BQ7</f>
        <v>-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 t="str">
        <f>データ!BR7</f>
        <v>-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0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185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425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23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22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16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21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17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40.700000000000003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38.200000000000003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34.6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37.6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33.200000000000003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7496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6967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7138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8131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8024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131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17489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>
        <f>データ!$B$11</f>
        <v>41640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>
        <f>データ!$C$11</f>
        <v>42005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>
        <f>データ!$D$11</f>
        <v>42370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>
        <f>データ!$E$11</f>
        <v>42736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>
        <f>データ!$F$11</f>
        <v>43101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5000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>
        <f>データ!$B$11</f>
        <v>41640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>
        <f>データ!$C$11</f>
        <v>42005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>
        <f>データ!$D$11</f>
        <v>42370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>
        <f>データ!$E$11</f>
        <v>42736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>
        <f>データ!$F$11</f>
        <v>43101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>
        <f>データ!$B$11</f>
        <v>41640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>
        <f>データ!$C$11</f>
        <v>42005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>
        <f>データ!$D$11</f>
        <v>42370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>
        <f>データ!$E$11</f>
        <v>42736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>
        <f>データ!$F$11</f>
        <v>43101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 t="str">
        <f>データ!CZ7</f>
        <v>-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 t="str">
        <f>データ!DA7</f>
        <v>-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78.400000000000006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70.5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59.2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62.4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82.7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hdcF2RoJtWaS7ZHr57Mfbz3I3wP7oU/1LUV/X4RCRcLGCaw7KVc8Pup4QEUwFk0RpmQLCF3RFSaTLHJogBSekA==" saltValue="DupUtCqLa/XtCHjWu7Ggpg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101</v>
      </c>
      <c r="AL5" s="59" t="s">
        <v>102</v>
      </c>
      <c r="AM5" s="59" t="s">
        <v>103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100</v>
      </c>
      <c r="AV5" s="59" t="s">
        <v>101</v>
      </c>
      <c r="AW5" s="59" t="s">
        <v>102</v>
      </c>
      <c r="AX5" s="59" t="s">
        <v>103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100</v>
      </c>
      <c r="BG5" s="59" t="s">
        <v>101</v>
      </c>
      <c r="BH5" s="59" t="s">
        <v>102</v>
      </c>
      <c r="BI5" s="59" t="s">
        <v>92</v>
      </c>
      <c r="BJ5" s="59" t="s">
        <v>104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101</v>
      </c>
      <c r="BS5" s="59" t="s">
        <v>105</v>
      </c>
      <c r="BT5" s="59" t="s">
        <v>92</v>
      </c>
      <c r="BU5" s="59" t="s">
        <v>106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90</v>
      </c>
      <c r="CD5" s="59" t="s">
        <v>91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100</v>
      </c>
      <c r="CP5" s="59" t="s">
        <v>101</v>
      </c>
      <c r="CQ5" s="59" t="s">
        <v>91</v>
      </c>
      <c r="CR5" s="59" t="s">
        <v>103</v>
      </c>
      <c r="CS5" s="59" t="s">
        <v>104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100</v>
      </c>
      <c r="DA5" s="59" t="s">
        <v>90</v>
      </c>
      <c r="DB5" s="59" t="s">
        <v>91</v>
      </c>
      <c r="DC5" s="59" t="s">
        <v>92</v>
      </c>
      <c r="DD5" s="59" t="s">
        <v>104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100</v>
      </c>
      <c r="DL5" s="59" t="s">
        <v>101</v>
      </c>
      <c r="DM5" s="59" t="s">
        <v>102</v>
      </c>
      <c r="DN5" s="59" t="s">
        <v>103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107</v>
      </c>
      <c r="B6" s="60">
        <f>B8</f>
        <v>2018</v>
      </c>
      <c r="C6" s="60">
        <f t="shared" ref="C6:X6" si="1">C8</f>
        <v>242152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2</v>
      </c>
      <c r="H6" s="60" t="str">
        <f>SUBSTITUTE(H8,"　","")</f>
        <v>三重県志摩市</v>
      </c>
      <c r="I6" s="60" t="str">
        <f t="shared" si="1"/>
        <v>志摩磯部駅前駐車場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7</v>
      </c>
      <c r="S6" s="62" t="str">
        <f t="shared" si="1"/>
        <v>駅</v>
      </c>
      <c r="T6" s="62" t="str">
        <f t="shared" si="1"/>
        <v>無</v>
      </c>
      <c r="U6" s="63">
        <f t="shared" si="1"/>
        <v>541</v>
      </c>
      <c r="V6" s="63">
        <f t="shared" si="1"/>
        <v>22</v>
      </c>
      <c r="W6" s="63">
        <f t="shared" si="1"/>
        <v>6</v>
      </c>
      <c r="X6" s="62" t="str">
        <f t="shared" si="1"/>
        <v>導入なし</v>
      </c>
      <c r="Y6" s="64" t="e">
        <f>IF(Y8="-",NA(),Y8)</f>
        <v>#N/A</v>
      </c>
      <c r="Z6" s="64" t="e">
        <f t="shared" ref="Z6:AH6" si="2">IF(Z8="-",NA(),Z8)</f>
        <v>#N/A</v>
      </c>
      <c r="AA6" s="64">
        <f t="shared" si="2"/>
        <v>100</v>
      </c>
      <c r="AB6" s="64">
        <f t="shared" si="2"/>
        <v>151.5</v>
      </c>
      <c r="AC6" s="64">
        <f t="shared" si="2"/>
        <v>434.6</v>
      </c>
      <c r="AD6" s="64">
        <f t="shared" si="2"/>
        <v>385.5</v>
      </c>
      <c r="AE6" s="64">
        <f t="shared" si="2"/>
        <v>419.4</v>
      </c>
      <c r="AF6" s="64">
        <f t="shared" si="2"/>
        <v>371</v>
      </c>
      <c r="AG6" s="64">
        <f t="shared" si="2"/>
        <v>509.2</v>
      </c>
      <c r="AH6" s="64">
        <f t="shared" si="2"/>
        <v>449.1</v>
      </c>
      <c r="AI6" s="61" t="str">
        <f>IF(AI8="-","",IF(AI8="-","【-】","【"&amp;SUBSTITUTE(TEXT(AI8,"#,##0.0"),"-","△")&amp;"】"))</f>
        <v>【297.1】</v>
      </c>
      <c r="AJ6" s="64" t="e">
        <f>IF(AJ8="-",NA(),AJ8)</f>
        <v>#N/A</v>
      </c>
      <c r="AK6" s="64" t="e">
        <f t="shared" ref="AK6:AS6" si="3">IF(AK8="-",NA(),AK8)</f>
        <v>#N/A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3.5</v>
      </c>
      <c r="AP6" s="64">
        <f t="shared" si="3"/>
        <v>3.2</v>
      </c>
      <c r="AQ6" s="64">
        <f t="shared" si="3"/>
        <v>2.9</v>
      </c>
      <c r="AR6" s="64">
        <f t="shared" si="3"/>
        <v>6</v>
      </c>
      <c r="AS6" s="64">
        <f t="shared" si="3"/>
        <v>3.8</v>
      </c>
      <c r="AT6" s="61" t="str">
        <f>IF(AT8="-","",IF(AT8="-","【-】","【"&amp;SUBSTITUTE(TEXT(AT8,"#,##0.0"),"-","△")&amp;"】"))</f>
        <v>【5.3】</v>
      </c>
      <c r="AU6" s="65" t="e">
        <f>IF(AU8="-",NA(),AU8)</f>
        <v>#N/A</v>
      </c>
      <c r="AV6" s="65" t="e">
        <f t="shared" ref="AV6:BD6" si="4">IF(AV8="-",NA(),AV8)</f>
        <v>#N/A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23</v>
      </c>
      <c r="BA6" s="65">
        <f t="shared" si="4"/>
        <v>22</v>
      </c>
      <c r="BB6" s="65">
        <f t="shared" si="4"/>
        <v>16</v>
      </c>
      <c r="BC6" s="65">
        <f t="shared" si="4"/>
        <v>21</v>
      </c>
      <c r="BD6" s="65">
        <f t="shared" si="4"/>
        <v>17</v>
      </c>
      <c r="BE6" s="63" t="str">
        <f>IF(BE8="-","",IF(BE8="-","【-】","【"&amp;SUBSTITUTE(TEXT(BE8,"#,##0"),"-","△")&amp;"】"))</f>
        <v>【30】</v>
      </c>
      <c r="BF6" s="64" t="e">
        <f>IF(BF8="-",NA(),BF8)</f>
        <v>#N/A</v>
      </c>
      <c r="BG6" s="64" t="e">
        <f t="shared" ref="BG6:BO6" si="5">IF(BG8="-",NA(),BG8)</f>
        <v>#N/A</v>
      </c>
      <c r="BH6" s="64">
        <f t="shared" si="5"/>
        <v>100</v>
      </c>
      <c r="BI6" s="64">
        <f t="shared" si="5"/>
        <v>100</v>
      </c>
      <c r="BJ6" s="64">
        <f t="shared" si="5"/>
        <v>100</v>
      </c>
      <c r="BK6" s="64">
        <f t="shared" si="5"/>
        <v>40.700000000000003</v>
      </c>
      <c r="BL6" s="64">
        <f t="shared" si="5"/>
        <v>38.200000000000003</v>
      </c>
      <c r="BM6" s="64">
        <f t="shared" si="5"/>
        <v>34.6</v>
      </c>
      <c r="BN6" s="64">
        <f t="shared" si="5"/>
        <v>37.6</v>
      </c>
      <c r="BO6" s="64">
        <f t="shared" si="5"/>
        <v>33.200000000000003</v>
      </c>
      <c r="BP6" s="61" t="str">
        <f>IF(BP8="-","",IF(BP8="-","【-】","【"&amp;SUBSTITUTE(TEXT(BP8,"#,##0.0"),"-","△")&amp;"】"))</f>
        <v>【26.3】</v>
      </c>
      <c r="BQ6" s="65" t="e">
        <f>IF(BQ8="-",NA(),BQ8)</f>
        <v>#N/A</v>
      </c>
      <c r="BR6" s="65" t="e">
        <f t="shared" ref="BR6:BZ6" si="6">IF(BR8="-",NA(),BR8)</f>
        <v>#N/A</v>
      </c>
      <c r="BS6" s="65">
        <f t="shared" si="6"/>
        <v>0</v>
      </c>
      <c r="BT6" s="65">
        <f t="shared" si="6"/>
        <v>185</v>
      </c>
      <c r="BU6" s="65">
        <f t="shared" si="6"/>
        <v>425</v>
      </c>
      <c r="BV6" s="65">
        <f t="shared" si="6"/>
        <v>7496</v>
      </c>
      <c r="BW6" s="65">
        <f t="shared" si="6"/>
        <v>6967</v>
      </c>
      <c r="BX6" s="65">
        <f t="shared" si="6"/>
        <v>7138</v>
      </c>
      <c r="BY6" s="65">
        <f t="shared" si="6"/>
        <v>8131</v>
      </c>
      <c r="BZ6" s="65">
        <f t="shared" si="6"/>
        <v>8024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108</v>
      </c>
      <c r="CM6" s="63">
        <f t="shared" ref="CM6:CN6" si="7">CM8</f>
        <v>17489</v>
      </c>
      <c r="CN6" s="63">
        <f t="shared" si="7"/>
        <v>5000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108</v>
      </c>
      <c r="CZ6" s="64" t="e">
        <f>IF(CZ8="-",NA(),CZ8)</f>
        <v>#N/A</v>
      </c>
      <c r="DA6" s="64" t="e">
        <f t="shared" ref="DA6:DI6" si="8">IF(DA8="-",NA(),DA8)</f>
        <v>#N/A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78.400000000000006</v>
      </c>
      <c r="DF6" s="64">
        <f t="shared" si="8"/>
        <v>70.5</v>
      </c>
      <c r="DG6" s="64">
        <f t="shared" si="8"/>
        <v>59.2</v>
      </c>
      <c r="DH6" s="64">
        <f t="shared" si="8"/>
        <v>62.4</v>
      </c>
      <c r="DI6" s="64">
        <f t="shared" si="8"/>
        <v>82.7</v>
      </c>
      <c r="DJ6" s="61" t="str">
        <f>IF(DJ8="-","",IF(DJ8="-","【-】","【"&amp;SUBSTITUTE(TEXT(DJ8,"#,##0.0"),"-","△")&amp;"】"))</f>
        <v>【103.6】</v>
      </c>
      <c r="DK6" s="64" t="e">
        <f>IF(DK8="-",NA(),DK8)</f>
        <v>#N/A</v>
      </c>
      <c r="DL6" s="64" t="e">
        <f t="shared" ref="DL6:DT6" si="9">IF(DL8="-",NA(),DL8)</f>
        <v>#N/A</v>
      </c>
      <c r="DM6" s="64">
        <f t="shared" si="9"/>
        <v>68.2</v>
      </c>
      <c r="DN6" s="64">
        <f t="shared" si="9"/>
        <v>68.2</v>
      </c>
      <c r="DO6" s="64">
        <f t="shared" si="9"/>
        <v>68.2</v>
      </c>
      <c r="DP6" s="64">
        <f t="shared" si="9"/>
        <v>252.8</v>
      </c>
      <c r="DQ6" s="64">
        <f t="shared" si="9"/>
        <v>269</v>
      </c>
      <c r="DR6" s="64">
        <f t="shared" si="9"/>
        <v>276.60000000000002</v>
      </c>
      <c r="DS6" s="64">
        <f t="shared" si="9"/>
        <v>274.8</v>
      </c>
      <c r="DT6" s="64">
        <f t="shared" si="9"/>
        <v>277.2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109</v>
      </c>
      <c r="B7" s="60">
        <f t="shared" ref="B7:X7" si="10">B8</f>
        <v>2018</v>
      </c>
      <c r="C7" s="60">
        <f t="shared" si="10"/>
        <v>242152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2</v>
      </c>
      <c r="H7" s="60" t="str">
        <f t="shared" si="10"/>
        <v>三重県　志摩市</v>
      </c>
      <c r="I7" s="60" t="str">
        <f t="shared" si="10"/>
        <v>志摩磯部駅前駐車場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7</v>
      </c>
      <c r="S7" s="62" t="str">
        <f t="shared" si="10"/>
        <v>駅</v>
      </c>
      <c r="T7" s="62" t="str">
        <f t="shared" si="10"/>
        <v>無</v>
      </c>
      <c r="U7" s="63">
        <f t="shared" si="10"/>
        <v>541</v>
      </c>
      <c r="V7" s="63">
        <f t="shared" si="10"/>
        <v>22</v>
      </c>
      <c r="W7" s="63">
        <f t="shared" si="10"/>
        <v>6</v>
      </c>
      <c r="X7" s="62" t="str">
        <f t="shared" si="10"/>
        <v>導入なし</v>
      </c>
      <c r="Y7" s="64" t="str">
        <f>Y8</f>
        <v>-</v>
      </c>
      <c r="Z7" s="64" t="str">
        <f t="shared" ref="Z7:AH7" si="11">Z8</f>
        <v>-</v>
      </c>
      <c r="AA7" s="64">
        <f t="shared" si="11"/>
        <v>100</v>
      </c>
      <c r="AB7" s="64">
        <f t="shared" si="11"/>
        <v>151.5</v>
      </c>
      <c r="AC7" s="64">
        <f t="shared" si="11"/>
        <v>434.6</v>
      </c>
      <c r="AD7" s="64">
        <f t="shared" si="11"/>
        <v>385.5</v>
      </c>
      <c r="AE7" s="64">
        <f t="shared" si="11"/>
        <v>419.4</v>
      </c>
      <c r="AF7" s="64">
        <f t="shared" si="11"/>
        <v>371</v>
      </c>
      <c r="AG7" s="64">
        <f t="shared" si="11"/>
        <v>509.2</v>
      </c>
      <c r="AH7" s="64">
        <f t="shared" si="11"/>
        <v>449.1</v>
      </c>
      <c r="AI7" s="61"/>
      <c r="AJ7" s="64" t="str">
        <f>AJ8</f>
        <v>-</v>
      </c>
      <c r="AK7" s="64" t="str">
        <f t="shared" ref="AK7:AS7" si="12">AK8</f>
        <v>-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3.5</v>
      </c>
      <c r="AP7" s="64">
        <f t="shared" si="12"/>
        <v>3.2</v>
      </c>
      <c r="AQ7" s="64">
        <f t="shared" si="12"/>
        <v>2.9</v>
      </c>
      <c r="AR7" s="64">
        <f t="shared" si="12"/>
        <v>6</v>
      </c>
      <c r="AS7" s="64">
        <f t="shared" si="12"/>
        <v>3.8</v>
      </c>
      <c r="AT7" s="61"/>
      <c r="AU7" s="65" t="str">
        <f>AU8</f>
        <v>-</v>
      </c>
      <c r="AV7" s="65" t="str">
        <f t="shared" ref="AV7:BD7" si="13">AV8</f>
        <v>-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23</v>
      </c>
      <c r="BA7" s="65">
        <f t="shared" si="13"/>
        <v>22</v>
      </c>
      <c r="BB7" s="65">
        <f t="shared" si="13"/>
        <v>16</v>
      </c>
      <c r="BC7" s="65">
        <f t="shared" si="13"/>
        <v>21</v>
      </c>
      <c r="BD7" s="65">
        <f t="shared" si="13"/>
        <v>17</v>
      </c>
      <c r="BE7" s="63"/>
      <c r="BF7" s="64" t="str">
        <f>BF8</f>
        <v>-</v>
      </c>
      <c r="BG7" s="64" t="str">
        <f t="shared" ref="BG7:BO7" si="14">BG8</f>
        <v>-</v>
      </c>
      <c r="BH7" s="64">
        <f t="shared" si="14"/>
        <v>100</v>
      </c>
      <c r="BI7" s="64">
        <f t="shared" si="14"/>
        <v>100</v>
      </c>
      <c r="BJ7" s="64">
        <f t="shared" si="14"/>
        <v>100</v>
      </c>
      <c r="BK7" s="64">
        <f t="shared" si="14"/>
        <v>40.700000000000003</v>
      </c>
      <c r="BL7" s="64">
        <f t="shared" si="14"/>
        <v>38.200000000000003</v>
      </c>
      <c r="BM7" s="64">
        <f t="shared" si="14"/>
        <v>34.6</v>
      </c>
      <c r="BN7" s="64">
        <f t="shared" si="14"/>
        <v>37.6</v>
      </c>
      <c r="BO7" s="64">
        <f t="shared" si="14"/>
        <v>33.200000000000003</v>
      </c>
      <c r="BP7" s="61"/>
      <c r="BQ7" s="65" t="str">
        <f>BQ8</f>
        <v>-</v>
      </c>
      <c r="BR7" s="65" t="str">
        <f t="shared" ref="BR7:BZ7" si="15">BR8</f>
        <v>-</v>
      </c>
      <c r="BS7" s="65">
        <f t="shared" si="15"/>
        <v>0</v>
      </c>
      <c r="BT7" s="65">
        <f t="shared" si="15"/>
        <v>185</v>
      </c>
      <c r="BU7" s="65">
        <f t="shared" si="15"/>
        <v>425</v>
      </c>
      <c r="BV7" s="65">
        <f t="shared" si="15"/>
        <v>7496</v>
      </c>
      <c r="BW7" s="65">
        <f t="shared" si="15"/>
        <v>6967</v>
      </c>
      <c r="BX7" s="65">
        <f t="shared" si="15"/>
        <v>7138</v>
      </c>
      <c r="BY7" s="65">
        <f t="shared" si="15"/>
        <v>8131</v>
      </c>
      <c r="BZ7" s="65">
        <f t="shared" si="15"/>
        <v>8024</v>
      </c>
      <c r="CA7" s="63"/>
      <c r="CB7" s="64" t="s">
        <v>110</v>
      </c>
      <c r="CC7" s="64" t="s">
        <v>110</v>
      </c>
      <c r="CD7" s="64" t="s">
        <v>110</v>
      </c>
      <c r="CE7" s="64" t="s">
        <v>110</v>
      </c>
      <c r="CF7" s="64" t="s">
        <v>110</v>
      </c>
      <c r="CG7" s="64" t="s">
        <v>110</v>
      </c>
      <c r="CH7" s="64" t="s">
        <v>110</v>
      </c>
      <c r="CI7" s="64" t="s">
        <v>110</v>
      </c>
      <c r="CJ7" s="64" t="s">
        <v>110</v>
      </c>
      <c r="CK7" s="64" t="s">
        <v>108</v>
      </c>
      <c r="CL7" s="61"/>
      <c r="CM7" s="63">
        <f>CM8</f>
        <v>17489</v>
      </c>
      <c r="CN7" s="63">
        <f>CN8</f>
        <v>5000</v>
      </c>
      <c r="CO7" s="64" t="s">
        <v>110</v>
      </c>
      <c r="CP7" s="64" t="s">
        <v>110</v>
      </c>
      <c r="CQ7" s="64" t="s">
        <v>110</v>
      </c>
      <c r="CR7" s="64" t="s">
        <v>110</v>
      </c>
      <c r="CS7" s="64" t="s">
        <v>110</v>
      </c>
      <c r="CT7" s="64" t="s">
        <v>110</v>
      </c>
      <c r="CU7" s="64" t="s">
        <v>110</v>
      </c>
      <c r="CV7" s="64" t="s">
        <v>110</v>
      </c>
      <c r="CW7" s="64" t="s">
        <v>110</v>
      </c>
      <c r="CX7" s="64" t="s">
        <v>108</v>
      </c>
      <c r="CY7" s="61"/>
      <c r="CZ7" s="64" t="str">
        <f>CZ8</f>
        <v>-</v>
      </c>
      <c r="DA7" s="64" t="str">
        <f t="shared" ref="DA7:DI7" si="16">DA8</f>
        <v>-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78.400000000000006</v>
      </c>
      <c r="DF7" s="64">
        <f t="shared" si="16"/>
        <v>70.5</v>
      </c>
      <c r="DG7" s="64">
        <f t="shared" si="16"/>
        <v>59.2</v>
      </c>
      <c r="DH7" s="64">
        <f t="shared" si="16"/>
        <v>62.4</v>
      </c>
      <c r="DI7" s="64">
        <f t="shared" si="16"/>
        <v>82.7</v>
      </c>
      <c r="DJ7" s="61"/>
      <c r="DK7" s="64" t="str">
        <f>DK8</f>
        <v>-</v>
      </c>
      <c r="DL7" s="64" t="str">
        <f t="shared" ref="DL7:DT7" si="17">DL8</f>
        <v>-</v>
      </c>
      <c r="DM7" s="64">
        <f t="shared" si="17"/>
        <v>68.2</v>
      </c>
      <c r="DN7" s="64">
        <f t="shared" si="17"/>
        <v>68.2</v>
      </c>
      <c r="DO7" s="64">
        <f t="shared" si="17"/>
        <v>68.2</v>
      </c>
      <c r="DP7" s="64">
        <f t="shared" si="17"/>
        <v>252.8</v>
      </c>
      <c r="DQ7" s="64">
        <f t="shared" si="17"/>
        <v>269</v>
      </c>
      <c r="DR7" s="64">
        <f t="shared" si="17"/>
        <v>276.60000000000002</v>
      </c>
      <c r="DS7" s="64">
        <f t="shared" si="17"/>
        <v>274.8</v>
      </c>
      <c r="DT7" s="64">
        <f t="shared" si="17"/>
        <v>277.2</v>
      </c>
      <c r="DU7" s="61"/>
    </row>
    <row r="8" spans="1:125" s="66" customFormat="1" x14ac:dyDescent="0.15">
      <c r="A8" s="49"/>
      <c r="B8" s="67">
        <v>2018</v>
      </c>
      <c r="C8" s="67">
        <v>242152</v>
      </c>
      <c r="D8" s="67">
        <v>47</v>
      </c>
      <c r="E8" s="67">
        <v>14</v>
      </c>
      <c r="F8" s="67">
        <v>0</v>
      </c>
      <c r="G8" s="67">
        <v>2</v>
      </c>
      <c r="H8" s="67" t="s">
        <v>111</v>
      </c>
      <c r="I8" s="67" t="s">
        <v>112</v>
      </c>
      <c r="J8" s="67" t="s">
        <v>113</v>
      </c>
      <c r="K8" s="67" t="s">
        <v>114</v>
      </c>
      <c r="L8" s="67" t="s">
        <v>115</v>
      </c>
      <c r="M8" s="67" t="s">
        <v>116</v>
      </c>
      <c r="N8" s="67" t="s">
        <v>117</v>
      </c>
      <c r="O8" s="68" t="s">
        <v>118</v>
      </c>
      <c r="P8" s="69" t="s">
        <v>119</v>
      </c>
      <c r="Q8" s="69" t="s">
        <v>120</v>
      </c>
      <c r="R8" s="70">
        <v>7</v>
      </c>
      <c r="S8" s="69" t="s">
        <v>121</v>
      </c>
      <c r="T8" s="69" t="s">
        <v>122</v>
      </c>
      <c r="U8" s="70">
        <v>541</v>
      </c>
      <c r="V8" s="70">
        <v>22</v>
      </c>
      <c r="W8" s="70">
        <v>6</v>
      </c>
      <c r="X8" s="69" t="s">
        <v>123</v>
      </c>
      <c r="Y8" s="71" t="s">
        <v>115</v>
      </c>
      <c r="Z8" s="71" t="s">
        <v>115</v>
      </c>
      <c r="AA8" s="71">
        <v>100</v>
      </c>
      <c r="AB8" s="71">
        <v>151.5</v>
      </c>
      <c r="AC8" s="71">
        <v>434.6</v>
      </c>
      <c r="AD8" s="71">
        <v>385.5</v>
      </c>
      <c r="AE8" s="71">
        <v>419.4</v>
      </c>
      <c r="AF8" s="71">
        <v>371</v>
      </c>
      <c r="AG8" s="71">
        <v>509.2</v>
      </c>
      <c r="AH8" s="71">
        <v>449.1</v>
      </c>
      <c r="AI8" s="68">
        <v>297.10000000000002</v>
      </c>
      <c r="AJ8" s="71" t="s">
        <v>115</v>
      </c>
      <c r="AK8" s="71" t="s">
        <v>115</v>
      </c>
      <c r="AL8" s="71">
        <v>0</v>
      </c>
      <c r="AM8" s="71">
        <v>0</v>
      </c>
      <c r="AN8" s="71">
        <v>0</v>
      </c>
      <c r="AO8" s="71">
        <v>3.5</v>
      </c>
      <c r="AP8" s="71">
        <v>3.2</v>
      </c>
      <c r="AQ8" s="71">
        <v>2.9</v>
      </c>
      <c r="AR8" s="71">
        <v>6</v>
      </c>
      <c r="AS8" s="71">
        <v>3.8</v>
      </c>
      <c r="AT8" s="68">
        <v>5.3</v>
      </c>
      <c r="AU8" s="72" t="s">
        <v>115</v>
      </c>
      <c r="AV8" s="72" t="s">
        <v>115</v>
      </c>
      <c r="AW8" s="72">
        <v>0</v>
      </c>
      <c r="AX8" s="72">
        <v>0</v>
      </c>
      <c r="AY8" s="72">
        <v>0</v>
      </c>
      <c r="AZ8" s="72">
        <v>23</v>
      </c>
      <c r="BA8" s="72">
        <v>22</v>
      </c>
      <c r="BB8" s="72">
        <v>16</v>
      </c>
      <c r="BC8" s="72">
        <v>21</v>
      </c>
      <c r="BD8" s="72">
        <v>17</v>
      </c>
      <c r="BE8" s="72">
        <v>30</v>
      </c>
      <c r="BF8" s="71" t="s">
        <v>115</v>
      </c>
      <c r="BG8" s="71" t="s">
        <v>115</v>
      </c>
      <c r="BH8" s="71">
        <v>100</v>
      </c>
      <c r="BI8" s="71">
        <v>100</v>
      </c>
      <c r="BJ8" s="71">
        <v>100</v>
      </c>
      <c r="BK8" s="71">
        <v>40.700000000000003</v>
      </c>
      <c r="BL8" s="71">
        <v>38.200000000000003</v>
      </c>
      <c r="BM8" s="71">
        <v>34.6</v>
      </c>
      <c r="BN8" s="71">
        <v>37.6</v>
      </c>
      <c r="BO8" s="71">
        <v>33.200000000000003</v>
      </c>
      <c r="BP8" s="68">
        <v>26.3</v>
      </c>
      <c r="BQ8" s="72" t="s">
        <v>115</v>
      </c>
      <c r="BR8" s="72" t="s">
        <v>115</v>
      </c>
      <c r="BS8" s="72">
        <v>0</v>
      </c>
      <c r="BT8" s="73">
        <v>185</v>
      </c>
      <c r="BU8" s="73">
        <v>425</v>
      </c>
      <c r="BV8" s="72">
        <v>7496</v>
      </c>
      <c r="BW8" s="72">
        <v>6967</v>
      </c>
      <c r="BX8" s="72">
        <v>7138</v>
      </c>
      <c r="BY8" s="72">
        <v>8131</v>
      </c>
      <c r="BZ8" s="72">
        <v>8024</v>
      </c>
      <c r="CA8" s="70">
        <v>16102</v>
      </c>
      <c r="CB8" s="71" t="s">
        <v>115</v>
      </c>
      <c r="CC8" s="71" t="s">
        <v>115</v>
      </c>
      <c r="CD8" s="71" t="s">
        <v>115</v>
      </c>
      <c r="CE8" s="71" t="s">
        <v>115</v>
      </c>
      <c r="CF8" s="71" t="s">
        <v>115</v>
      </c>
      <c r="CG8" s="71" t="s">
        <v>115</v>
      </c>
      <c r="CH8" s="71" t="s">
        <v>115</v>
      </c>
      <c r="CI8" s="71" t="s">
        <v>115</v>
      </c>
      <c r="CJ8" s="71" t="s">
        <v>115</v>
      </c>
      <c r="CK8" s="71" t="s">
        <v>115</v>
      </c>
      <c r="CL8" s="68" t="s">
        <v>115</v>
      </c>
      <c r="CM8" s="70">
        <v>17489</v>
      </c>
      <c r="CN8" s="70">
        <v>5000</v>
      </c>
      <c r="CO8" s="71" t="s">
        <v>115</v>
      </c>
      <c r="CP8" s="71" t="s">
        <v>115</v>
      </c>
      <c r="CQ8" s="71" t="s">
        <v>115</v>
      </c>
      <c r="CR8" s="71" t="s">
        <v>115</v>
      </c>
      <c r="CS8" s="71" t="s">
        <v>115</v>
      </c>
      <c r="CT8" s="71" t="s">
        <v>115</v>
      </c>
      <c r="CU8" s="71" t="s">
        <v>115</v>
      </c>
      <c r="CV8" s="71" t="s">
        <v>115</v>
      </c>
      <c r="CW8" s="71" t="s">
        <v>115</v>
      </c>
      <c r="CX8" s="71" t="s">
        <v>115</v>
      </c>
      <c r="CY8" s="68" t="s">
        <v>115</v>
      </c>
      <c r="CZ8" s="71" t="s">
        <v>115</v>
      </c>
      <c r="DA8" s="71" t="s">
        <v>115</v>
      </c>
      <c r="DB8" s="71">
        <v>0</v>
      </c>
      <c r="DC8" s="71">
        <v>0</v>
      </c>
      <c r="DD8" s="71">
        <v>0</v>
      </c>
      <c r="DE8" s="71">
        <v>78.400000000000006</v>
      </c>
      <c r="DF8" s="71">
        <v>70.5</v>
      </c>
      <c r="DG8" s="71">
        <v>59.2</v>
      </c>
      <c r="DH8" s="71">
        <v>62.4</v>
      </c>
      <c r="DI8" s="71">
        <v>82.7</v>
      </c>
      <c r="DJ8" s="68">
        <v>103.6</v>
      </c>
      <c r="DK8" s="71" t="s">
        <v>115</v>
      </c>
      <c r="DL8" s="71" t="s">
        <v>115</v>
      </c>
      <c r="DM8" s="71">
        <v>68.2</v>
      </c>
      <c r="DN8" s="71">
        <v>68.2</v>
      </c>
      <c r="DO8" s="71">
        <v>68.2</v>
      </c>
      <c r="DP8" s="71">
        <v>252.8</v>
      </c>
      <c r="DQ8" s="71">
        <v>269</v>
      </c>
      <c r="DR8" s="71">
        <v>276.60000000000002</v>
      </c>
      <c r="DS8" s="71">
        <v>274.8</v>
      </c>
      <c r="DT8" s="71">
        <v>277.2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124</v>
      </c>
      <c r="C10" s="78" t="s">
        <v>125</v>
      </c>
      <c r="D10" s="78" t="s">
        <v>126</v>
      </c>
      <c r="E10" s="78" t="s">
        <v>127</v>
      </c>
      <c r="F10" s="78" t="s">
        <v>128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南　那奈</cp:lastModifiedBy>
  <cp:lastPrinted>2020-02-04T05:28:31Z</cp:lastPrinted>
  <dcterms:created xsi:type="dcterms:W3CDTF">2019-12-05T07:24:32Z</dcterms:created>
  <dcterms:modified xsi:type="dcterms:W3CDTF">2020-02-19T00:00:34Z</dcterms:modified>
  <cp:category/>
</cp:coreProperties>
</file>