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C:\Users\t-morii\Desktop\【経営比較分析表】2018_244724_47_1718\提出用\"/>
    </mc:Choice>
  </mc:AlternateContent>
  <xr:revisionPtr revIDLastSave="0" documentId="8_{006CBDBE-24F6-4E44-A2C1-0B5ADDF228ED}" xr6:coauthVersionLast="36" xr6:coauthVersionMax="36" xr10:uidLastSave="{00000000-0000-0000-0000-000000000000}"/>
  <workbookProtection workbookAlgorithmName="SHA-512" workbookHashValue="bBXmMCGppke93mU/NQg0zrodUF1c7tWdbi1VF2Xmkyt/QHgSBvoDwFmElsAKgT5xhDfoyUidhBqYsbrthbiEnA==" workbookSaltValue="wRIqHJqyB9Gtx1iu5jr4BA==" workbookSpinCount="100000" lockStructure="1"/>
  <bookViews>
    <workbookView xWindow="0" yWindow="0" windowWidth="15360" windowHeight="763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E86" i="4"/>
  <c r="AL10" i="4"/>
  <c r="AD10" i="4"/>
  <c r="I10" i="4"/>
  <c r="B10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<sst xmlns="http://schemas.openxmlformats.org/spreadsheetml/2006/main" count="228" uniqueCount="114">
  <si>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</si>
  <si>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</si>
  <si>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</si>
  <si>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</si>
  <si>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</si>
  <si>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</si>
  <si>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</si>
  <si>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</si>
  <si>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</si>
  <si>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</si>
  <si>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</si>
  <si>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</si>
  <si>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</si>
  <si>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</si>
  <si>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</si>
  <si>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</si>
  <si>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</si>
  <si>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</si>
  <si>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</si>
  <si>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</si>
  <si>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</si>
  <si>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</si>
  <si>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</si>
  <si>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</si>
  <si>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</si>
  <si>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</si>
  <si>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</si>
  <si>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</si>
  <si>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</si>
  <si>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</si>
  <si>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</si>
  <si>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</si>
  <si>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</si>
  <si>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</si>
  <si>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</si>
  <si>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</si>
  <si>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</si>
  <si>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</si>
  <si>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</si>
  <si>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</si>
  <si>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</si>
  <si>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</si>
  <si>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</si>
  <si>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</si>
  <si>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</si>
  <si>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</si>
  <si>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</si>
  <si>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</si>
  <si>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</si>
  <si>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</si>
  <si>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</si>
  <si>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</si>
  <si>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</si>
  <si>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</si>
  <si>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</si>
  <si>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</si>
  <si>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</si>
  <si>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</si>
  <si>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</si>
  <si>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</si>
  <si>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</si>
  <si>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</si>
  <si>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</si>
  <si>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</si>
  <si>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</si>
  <si>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</si>
  <si>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</si>
  <si>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</si>
  <si>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</si>
  <si>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</si>
  <si>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</si>
  <si>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</si>
  <si>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</si>
  <si>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</si>
  <si>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</si>
  <si>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</si>
  <si>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</si>
  <si>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</si>
  <si>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</si>
  <si>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</si>
  <si>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</si>
  <si>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</si>
  <si>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</si>
  <si>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</si>
  <si>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</si>
  <si>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</si>
  <si>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</si>
  <si>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</si>
  <si>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</si>
  <si>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</si>
  <si>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</si>
  <si>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</si>
  <si>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</si>
  <si>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</si>
  <si>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</si>
  <si>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</si>
  <si>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</si>
  <si>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</si>
  <si>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南伊勢町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</si>
  <si>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</si>
  <si>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</si>
  <si>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</si>
  <si>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</si>
  <si>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</si>
  <si>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</si>
  <si>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</si>
  <si>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</si>
  <si>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</si>
  <si>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</si>
  <si>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</si>
  <si>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</si>
  <si>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経費回収率や水洗化率は、類似団体平均値に比べ上回っている。施設利用率はH26からH28は緩やかな減少傾向であったがH28からH30にかけては増加している。</t>
    <rPh sb="0" eb="2">
      <t>ケイヒ</t>
    </rPh>
    <rPh sb="2" eb="5">
      <t>カイシュウリツ</t>
    </rPh>
    <rPh sb="6" eb="9">
      <t>スイセンカ</t>
    </rPh>
    <rPh sb="9" eb="10">
      <t>リツ</t>
    </rPh>
    <rPh sb="12" eb="14">
      <t>ルイジ</t>
    </rPh>
    <rPh sb="14" eb="16">
      <t>ダンタイ</t>
    </rPh>
    <rPh sb="16" eb="19">
      <t>ヘイキンチ</t>
    </rPh>
    <rPh sb="20" eb="21">
      <t>クラ</t>
    </rPh>
    <rPh sb="22" eb="24">
      <t>ウワマワ</t>
    </rPh>
    <rPh sb="29" eb="31">
      <t>シセツ</t>
    </rPh>
    <rPh sb="31" eb="34">
      <t>リヨウリツ</t>
    </rPh>
    <rPh sb="44" eb="45">
      <t>ユル</t>
    </rPh>
    <rPh sb="48" eb="50">
      <t>ゲンショウ</t>
    </rPh>
    <rPh sb="50" eb="52">
      <t>ケイコウ</t>
    </rPh>
    <rPh sb="70" eb="72">
      <t>ゾウカ</t>
    </rPh>
    <phoneticPr fontId="4"/>
  </si>
  <si>
    <t>現時点では、管渠の更新等は必要ないため、適切な維持管理を行うことで、修繕等の経費を抑えていく。</t>
    <rPh sb="0" eb="3">
      <t>ゲンジテン</t>
    </rPh>
    <rPh sb="6" eb="8">
      <t>カンキョ</t>
    </rPh>
    <rPh sb="9" eb="11">
      <t>コウシン</t>
    </rPh>
    <rPh sb="11" eb="12">
      <t>トウ</t>
    </rPh>
    <rPh sb="13" eb="15">
      <t>ヒツヨウ</t>
    </rPh>
    <rPh sb="20" eb="22">
      <t>テキセツ</t>
    </rPh>
    <rPh sb="23" eb="25">
      <t>イジ</t>
    </rPh>
    <rPh sb="25" eb="27">
      <t>カンリ</t>
    </rPh>
    <rPh sb="28" eb="29">
      <t>オコナ</t>
    </rPh>
    <rPh sb="34" eb="36">
      <t>シュウゼン</t>
    </rPh>
    <rPh sb="36" eb="37">
      <t>トウ</t>
    </rPh>
    <rPh sb="38" eb="40">
      <t>ケイヒ</t>
    </rPh>
    <rPh sb="41" eb="42">
      <t>オサ</t>
    </rPh>
    <phoneticPr fontId="4"/>
  </si>
  <si>
    <t>今後も人口減少が続くと予測されるため、経費回収率及び、施設利用率の減少が考えられることから、加入促進等により有収率を向上させ、維持管理費用を軽減させる必要がある。</t>
    <rPh sb="0" eb="2">
      <t>コンゴ</t>
    </rPh>
    <rPh sb="3" eb="5">
      <t>ジンコウ</t>
    </rPh>
    <rPh sb="5" eb="7">
      <t>ゲンショウ</t>
    </rPh>
    <rPh sb="8" eb="9">
      <t>ツヅ</t>
    </rPh>
    <rPh sb="11" eb="13">
      <t>ヨソク</t>
    </rPh>
    <rPh sb="19" eb="21">
      <t>ケイヒ</t>
    </rPh>
    <rPh sb="21" eb="23">
      <t>カイシュウ</t>
    </rPh>
    <rPh sb="23" eb="24">
      <t>リツ</t>
    </rPh>
    <rPh sb="24" eb="25">
      <t>オヨ</t>
    </rPh>
    <rPh sb="27" eb="29">
      <t>シセツ</t>
    </rPh>
    <rPh sb="29" eb="32">
      <t>リヨウリツ</t>
    </rPh>
    <rPh sb="33" eb="35">
      <t>ゲンショウ</t>
    </rPh>
    <rPh sb="36" eb="37">
      <t>カンガ</t>
    </rPh>
    <rPh sb="46" eb="48">
      <t>カニュウ</t>
    </rPh>
    <rPh sb="48" eb="50">
      <t>ソクシン</t>
    </rPh>
    <rPh sb="50" eb="51">
      <t>トウ</t>
    </rPh>
    <rPh sb="54" eb="57">
      <t>ユウシュウリツ</t>
    </rPh>
    <rPh sb="58" eb="60">
      <t>コウジョウ</t>
    </rPh>
    <rPh sb="63" eb="65">
      <t>イジ</t>
    </rPh>
    <rPh sb="65" eb="67">
      <t>カンリ</t>
    </rPh>
    <rPh sb="67" eb="69">
      <t>ヒヨウ</t>
    </rPh>
    <rPh sb="70" eb="72">
      <t>ケイゲン</t>
    </rPh>
    <rPh sb="75" eb="77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</si>
</sst>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E-45CC-8A6B-67424E064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0.02</c:v>
                </c:pt>
                <c:pt idx="2">
                  <c:v>2.0499999999999998</c:v>
                </c:pt>
                <c:pt idx="3">
                  <c:v>0.01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E-45CC-8A6B-67424E064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38.630000000000003</c:v>
                </c:pt>
                <c:pt idx="1">
                  <c:v>39.1</c:v>
                </c:pt>
                <c:pt idx="2">
                  <c:v>39.1</c:v>
                </c:pt>
                <c:pt idx="3">
                  <c:v>40.049999999999997</c:v>
                </c:pt>
                <c:pt idx="4">
                  <c:v>40.28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2-40E1-B029-24BE47A0D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44.69</c:v>
                </c:pt>
                <c:pt idx="1">
                  <c:v>44.69</c:v>
                </c:pt>
                <c:pt idx="2">
                  <c:v>60.65</c:v>
                </c:pt>
                <c:pt idx="3">
                  <c:v>51.75</c:v>
                </c:pt>
                <c:pt idx="4">
                  <c:v>50.68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2-40E1-B029-24BE47A0D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91.3</c:v>
                </c:pt>
                <c:pt idx="1">
                  <c:v>93.17</c:v>
                </c:pt>
                <c:pt idx="2">
                  <c:v>95.57</c:v>
                </c:pt>
                <c:pt idx="3">
                  <c:v>97.25</c:v>
                </c:pt>
                <c:pt idx="4">
                  <c:v>95.34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5-42F5-BA39-95BE26EAF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70.59</c:v>
                </c:pt>
                <c:pt idx="1">
                  <c:v>69.67</c:v>
                </c:pt>
                <c:pt idx="2">
                  <c:v>84.58</c:v>
                </c:pt>
                <c:pt idx="3">
                  <c:v>84.84</c:v>
                </c:pt>
                <c:pt idx="4">
                  <c:v>84.86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5-42F5-BA39-95BE26EAF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91.21</c:v>
                </c:pt>
                <c:pt idx="1">
                  <c:v>91.55</c:v>
                </c:pt>
                <c:pt idx="2">
                  <c:v>88.77</c:v>
                </c:pt>
                <c:pt idx="3">
                  <c:v>81.92</c:v>
                </c:pt>
                <c:pt idx="4">
                  <c:v>83.13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8-4A54-85AA-16C556096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8-4A54-85AA-16C556096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1A-4A9D-9F5E-25E58E3C6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A-4A9D-9F5E-25E58E3C6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C-407E-951A-A31BF4F18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C-407E-951A-A31BF4F18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E-4267-9593-FCF625DE5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E-4267-9593-FCF625DE5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C-4C05-AF3F-357569000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C-4C05-AF3F-357569000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12.95</c:v>
                </c:pt>
                <c:pt idx="1">
                  <c:v>17.100000000000001</c:v>
                </c:pt>
                <c:pt idx="2">
                  <c:v>15.59</c:v>
                </c:pt>
                <c:pt idx="3">
                  <c:v>14.43</c:v>
                </c:pt>
                <c:pt idx="4">
                  <c:v>12.68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1-43FA-BF1A-52CBEA17B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1161.05</c:v>
                </c:pt>
                <c:pt idx="1">
                  <c:v>979.89</c:v>
                </c:pt>
                <c:pt idx="2">
                  <c:v>974.93</c:v>
                </c:pt>
                <c:pt idx="3">
                  <c:v>855.8</c:v>
                </c:pt>
                <c:pt idx="4">
                  <c:v>789.46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1-43FA-BF1A-52CBEA17B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61.76</c:v>
                </c:pt>
                <c:pt idx="1">
                  <c:v>81.02</c:v>
                </c:pt>
                <c:pt idx="2">
                  <c:v>75.67</c:v>
                </c:pt>
                <c:pt idx="3">
                  <c:v>63.69</c:v>
                </c:pt>
                <c:pt idx="4">
                  <c:v>66.11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B-4E7B-9328-608857E8B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41.08</c:v>
                </c:pt>
                <c:pt idx="1">
                  <c:v>41.34</c:v>
                </c:pt>
                <c:pt idx="2">
                  <c:v>55.32</c:v>
                </c:pt>
                <c:pt idx="3">
                  <c:v>59.8</c:v>
                </c:pt>
                <c:pt idx="4">
                  <c:v>57.77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B-4E7B-9328-608857E8B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302.92</c:v>
                </c:pt>
                <c:pt idx="1">
                  <c:v>229.07</c:v>
                </c:pt>
                <c:pt idx="2">
                  <c:v>246.98</c:v>
                </c:pt>
                <c:pt idx="3">
                  <c:v>291.73</c:v>
                </c:pt>
                <c:pt idx="4">
                  <c:v>283.61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2-4CE9-B364-BE8800C46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378.08</c:v>
                </c:pt>
                <c:pt idx="1">
                  <c:v>357.49</c:v>
                </c:pt>
                <c:pt idx="2">
                  <c:v>283.17</c:v>
                </c:pt>
                <c:pt idx="3">
                  <c:v>263.76</c:v>
                </c:pt>
                <c:pt idx="4">
                  <c:v>274.35000000000002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2-4CE9-B364-BE8800C46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【747.76】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F59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三重県　南伊勢町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3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農業集落排水</v>
      </c>
      <c r="Q8" s="71"/>
      <c r="R8" s="71"/>
      <c r="S8" s="71"/>
      <c r="T8" s="71"/>
      <c r="U8" s="71"/>
      <c r="V8" s="71"/>
      <c r="W8" s="71" t="str">
        <f>データ!L6</f>
        <v>F2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8">
        <f>データ!S6</f>
        <v>12811</v>
      </c>
      <c r="AM8" s="68"/>
      <c r="AN8" s="68"/>
      <c r="AO8" s="68"/>
      <c r="AP8" s="68"/>
      <c r="AQ8" s="68"/>
      <c r="AR8" s="68"/>
      <c r="AS8" s="68"/>
      <c r="AT8" s="67">
        <f>データ!T6</f>
        <v>241.89</v>
      </c>
      <c r="AU8" s="67"/>
      <c r="AV8" s="67"/>
      <c r="AW8" s="67"/>
      <c r="AX8" s="67"/>
      <c r="AY8" s="67"/>
      <c r="AZ8" s="67"/>
      <c r="BA8" s="67"/>
      <c r="BB8" s="67">
        <f>データ!U6</f>
        <v>52.96</v>
      </c>
      <c r="BC8" s="67"/>
      <c r="BD8" s="67"/>
      <c r="BE8" s="67"/>
      <c r="BF8" s="67"/>
      <c r="BG8" s="67"/>
      <c r="BH8" s="67"/>
      <c r="BI8" s="67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3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20</v>
      </c>
      <c r="BM9" s="66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 t="str">
        <f>データ!O6</f>
        <v>該当数値なし</v>
      </c>
      <c r="J10" s="67"/>
      <c r="K10" s="67"/>
      <c r="L10" s="67"/>
      <c r="M10" s="67"/>
      <c r="N10" s="67"/>
      <c r="O10" s="67"/>
      <c r="P10" s="67">
        <f>データ!P6</f>
        <v>6.44</v>
      </c>
      <c r="Q10" s="67"/>
      <c r="R10" s="67"/>
      <c r="S10" s="67"/>
      <c r="T10" s="67"/>
      <c r="U10" s="67"/>
      <c r="V10" s="67"/>
      <c r="W10" s="67">
        <f>データ!Q6</f>
        <v>94.43</v>
      </c>
      <c r="X10" s="67"/>
      <c r="Y10" s="67"/>
      <c r="Z10" s="67"/>
      <c r="AA10" s="67"/>
      <c r="AB10" s="67"/>
      <c r="AC10" s="67"/>
      <c r="AD10" s="68">
        <f>データ!R6</f>
        <v>3348</v>
      </c>
      <c r="AE10" s="68"/>
      <c r="AF10" s="68"/>
      <c r="AG10" s="68"/>
      <c r="AH10" s="68"/>
      <c r="AI10" s="68"/>
      <c r="AJ10" s="68"/>
      <c r="AK10" s="2"/>
      <c r="AL10" s="68">
        <f>データ!V6</f>
        <v>815</v>
      </c>
      <c r="AM10" s="68"/>
      <c r="AN10" s="68"/>
      <c r="AO10" s="68"/>
      <c r="AP10" s="68"/>
      <c r="AQ10" s="68"/>
      <c r="AR10" s="68"/>
      <c r="AS10" s="68"/>
      <c r="AT10" s="67">
        <f>データ!W6</f>
        <v>0.66</v>
      </c>
      <c r="AU10" s="67"/>
      <c r="AV10" s="67"/>
      <c r="AW10" s="67"/>
      <c r="AX10" s="67"/>
      <c r="AY10" s="67"/>
      <c r="AZ10" s="67"/>
      <c r="BA10" s="67"/>
      <c r="BB10" s="67">
        <f>データ!X6</f>
        <v>1234.8499999999999</v>
      </c>
      <c r="BC10" s="67"/>
      <c r="BD10" s="67"/>
      <c r="BE10" s="67"/>
      <c r="BF10" s="67"/>
      <c r="BG10" s="67"/>
      <c r="BH10" s="67"/>
      <c r="BI10" s="67"/>
      <c r="BJ10" s="2"/>
      <c r="BK10" s="2"/>
      <c r="BL10" s="57" t="s">
        <v>22</v>
      </c>
      <c r="BM10" s="5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51" t="s">
        <v>26</v>
      </c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3"/>
    </row>
    <row r="15" spans="1:78" ht="13.5" customHeight="1" x14ac:dyDescent="0.15">
      <c r="A15" s="2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50"/>
      <c r="BK15" s="2"/>
      <c r="BL15" s="54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2" t="s">
        <v>111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4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2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4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2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4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2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4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2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4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2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4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2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4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2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4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2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4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2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4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2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4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2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4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2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4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2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4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2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4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2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4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2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4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2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4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2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4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2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4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2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4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2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4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2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4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2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4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2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4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2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4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2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4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2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4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5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7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1" t="s">
        <v>27</v>
      </c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4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2" t="s">
        <v>112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4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2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4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2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4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2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4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2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4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2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4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2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4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2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4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2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4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2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4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2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4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2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2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4"/>
    </row>
    <row r="60" spans="1:78" ht="13.5" customHeight="1" x14ac:dyDescent="0.15">
      <c r="A60" s="2"/>
      <c r="B60" s="48" t="s">
        <v>28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50"/>
      <c r="BK60" s="2"/>
      <c r="BL60" s="42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4"/>
    </row>
    <row r="61" spans="1:78" ht="13.5" customHeight="1" x14ac:dyDescent="0.15">
      <c r="A61" s="2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50"/>
      <c r="BK61" s="2"/>
      <c r="BL61" s="42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4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2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4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5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7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1" t="s">
        <v>29</v>
      </c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4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2" t="s">
        <v>113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4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2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4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2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4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2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4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2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4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2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4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2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4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2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2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4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2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4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2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2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4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2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2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4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2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4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2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7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【747.76】</v>
      </c>
      <c r="I86" s="26" t="str">
        <f>データ!CA6</f>
        <v>【59.51】</v>
      </c>
      <c r="J86" s="26" t="str">
        <f>データ!CL6</f>
        <v>【261.46】</v>
      </c>
      <c r="K86" s="26" t="str">
        <f>データ!CW6</f>
        <v>【52.23】</v>
      </c>
      <c r="L86" s="26" t="str">
        <f>データ!DH6</f>
        <v>【85.82】</v>
      </c>
      <c r="M86" s="26" t="s">
        <v>44</v>
      </c>
      <c r="N86" s="26" t="s">
        <v>44</v>
      </c>
      <c r="O86" s="26" t="str">
        <f>データ!EO6</f>
        <v>【0.02】</v>
      </c>
    </row>
  </sheetData>
  <sheetProtection algorithmName="SHA-512" hashValue="zGBPFYXY6m/yeg1DehKA5Qt0DxJWyqtsSWrR5YhUqwr+fkgpsY8QZTYnn+U59Ly2B/onietEg3FnS0d8IH8JNQ==" saltValue="D0tSG9sONpew52mtJFNrqg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6" t="s">
        <v>54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55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56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58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59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60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61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63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64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65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66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67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68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2018</v>
      </c>
      <c r="C6" s="33">
        <f t="shared" ref="C6:X6" si="3">C7</f>
        <v>244724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三重県　南伊勢町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6.44</v>
      </c>
      <c r="Q6" s="34">
        <f t="shared" si="3"/>
        <v>94.43</v>
      </c>
      <c r="R6" s="34">
        <f t="shared" si="3"/>
        <v>3348</v>
      </c>
      <c r="S6" s="34">
        <f t="shared" si="3"/>
        <v>12811</v>
      </c>
      <c r="T6" s="34">
        <f t="shared" si="3"/>
        <v>241.89</v>
      </c>
      <c r="U6" s="34">
        <f t="shared" si="3"/>
        <v>52.96</v>
      </c>
      <c r="V6" s="34">
        <f t="shared" si="3"/>
        <v>815</v>
      </c>
      <c r="W6" s="34">
        <f t="shared" si="3"/>
        <v>0.66</v>
      </c>
      <c r="X6" s="34">
        <f t="shared" si="3"/>
        <v>1234.8499999999999</v>
      </c>
      <c r="Y6" s="35">
        <f>IF(Y7="",NA(),Y7)</f>
        <v>91.21</v>
      </c>
      <c r="Z6" s="35">
        <f t="shared" ref="Z6:AH6" si="4">IF(Z7="",NA(),Z7)</f>
        <v>91.55</v>
      </c>
      <c r="AA6" s="35">
        <f t="shared" si="4"/>
        <v>88.77</v>
      </c>
      <c r="AB6" s="35">
        <f t="shared" si="4"/>
        <v>81.92</v>
      </c>
      <c r="AC6" s="35">
        <f t="shared" si="4"/>
        <v>83.13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12.95</v>
      </c>
      <c r="BG6" s="35">
        <f t="shared" ref="BG6:BO6" si="7">IF(BG7="",NA(),BG7)</f>
        <v>17.100000000000001</v>
      </c>
      <c r="BH6" s="35">
        <f t="shared" si="7"/>
        <v>15.59</v>
      </c>
      <c r="BI6" s="35">
        <f t="shared" si="7"/>
        <v>14.43</v>
      </c>
      <c r="BJ6" s="35">
        <f t="shared" si="7"/>
        <v>12.68</v>
      </c>
      <c r="BK6" s="35">
        <f t="shared" si="7"/>
        <v>1161.05</v>
      </c>
      <c r="BL6" s="35">
        <f t="shared" si="7"/>
        <v>979.89</v>
      </c>
      <c r="BM6" s="35">
        <f t="shared" si="7"/>
        <v>974.93</v>
      </c>
      <c r="BN6" s="35">
        <f t="shared" si="7"/>
        <v>855.8</v>
      </c>
      <c r="BO6" s="35">
        <f t="shared" si="7"/>
        <v>789.46</v>
      </c>
      <c r="BP6" s="34" t="str">
        <f>IF(BP7="","",IF(BP7="-","【-】","【"&amp;SUBSTITUTE(TEXT(BP7,"#,##0.00"),"-","△")&amp;"】"))</f>
        <v>【747.76】</v>
      </c>
      <c r="BQ6" s="35">
        <f>IF(BQ7="",NA(),BQ7)</f>
        <v>61.76</v>
      </c>
      <c r="BR6" s="35">
        <f t="shared" ref="BR6:BZ6" si="8">IF(BR7="",NA(),BR7)</f>
        <v>81.02</v>
      </c>
      <c r="BS6" s="35">
        <f t="shared" si="8"/>
        <v>75.67</v>
      </c>
      <c r="BT6" s="35">
        <f t="shared" si="8"/>
        <v>63.69</v>
      </c>
      <c r="BU6" s="35">
        <f t="shared" si="8"/>
        <v>66.11</v>
      </c>
      <c r="BV6" s="35">
        <f t="shared" si="8"/>
        <v>41.08</v>
      </c>
      <c r="BW6" s="35">
        <f t="shared" si="8"/>
        <v>41.34</v>
      </c>
      <c r="BX6" s="35">
        <f t="shared" si="8"/>
        <v>55.32</v>
      </c>
      <c r="BY6" s="35">
        <f t="shared" si="8"/>
        <v>59.8</v>
      </c>
      <c r="BZ6" s="35">
        <f t="shared" si="8"/>
        <v>57.77</v>
      </c>
      <c r="CA6" s="34" t="str">
        <f>IF(CA7="","",IF(CA7="-","【-】","【"&amp;SUBSTITUTE(TEXT(CA7,"#,##0.00"),"-","△")&amp;"】"))</f>
        <v>【59.51】</v>
      </c>
      <c r="CB6" s="35">
        <f>IF(CB7="",NA(),CB7)</f>
        <v>302.92</v>
      </c>
      <c r="CC6" s="35">
        <f t="shared" ref="CC6:CK6" si="9">IF(CC7="",NA(),CC7)</f>
        <v>229.07</v>
      </c>
      <c r="CD6" s="35">
        <f t="shared" si="9"/>
        <v>246.98</v>
      </c>
      <c r="CE6" s="35">
        <f t="shared" si="9"/>
        <v>291.73</v>
      </c>
      <c r="CF6" s="35">
        <f t="shared" si="9"/>
        <v>283.61</v>
      </c>
      <c r="CG6" s="35">
        <f t="shared" si="9"/>
        <v>378.08</v>
      </c>
      <c r="CH6" s="35">
        <f t="shared" si="9"/>
        <v>357.49</v>
      </c>
      <c r="CI6" s="35">
        <f t="shared" si="9"/>
        <v>283.17</v>
      </c>
      <c r="CJ6" s="35">
        <f t="shared" si="9"/>
        <v>263.76</v>
      </c>
      <c r="CK6" s="35">
        <f t="shared" si="9"/>
        <v>274.35000000000002</v>
      </c>
      <c r="CL6" s="34" t="str">
        <f>IF(CL7="","",IF(CL7="-","【-】","【"&amp;SUBSTITUTE(TEXT(CL7,"#,##0.00"),"-","△")&amp;"】"))</f>
        <v>【261.46】</v>
      </c>
      <c r="CM6" s="35">
        <f>IF(CM7="",NA(),CM7)</f>
        <v>38.630000000000003</v>
      </c>
      <c r="CN6" s="35">
        <f t="shared" ref="CN6:CV6" si="10">IF(CN7="",NA(),CN7)</f>
        <v>39.1</v>
      </c>
      <c r="CO6" s="35">
        <f t="shared" si="10"/>
        <v>39.1</v>
      </c>
      <c r="CP6" s="35">
        <f t="shared" si="10"/>
        <v>40.049999999999997</v>
      </c>
      <c r="CQ6" s="35">
        <f t="shared" si="10"/>
        <v>40.28</v>
      </c>
      <c r="CR6" s="35">
        <f t="shared" si="10"/>
        <v>44.69</v>
      </c>
      <c r="CS6" s="35">
        <f t="shared" si="10"/>
        <v>44.69</v>
      </c>
      <c r="CT6" s="35">
        <f t="shared" si="10"/>
        <v>60.65</v>
      </c>
      <c r="CU6" s="35">
        <f t="shared" si="10"/>
        <v>51.75</v>
      </c>
      <c r="CV6" s="35">
        <f t="shared" si="10"/>
        <v>50.68</v>
      </c>
      <c r="CW6" s="34" t="str">
        <f>IF(CW7="","",IF(CW7="-","【-】","【"&amp;SUBSTITUTE(TEXT(CW7,"#,##0.00"),"-","△")&amp;"】"))</f>
        <v>【52.23】</v>
      </c>
      <c r="CX6" s="35">
        <f>IF(CX7="",NA(),CX7)</f>
        <v>91.3</v>
      </c>
      <c r="CY6" s="35">
        <f t="shared" ref="CY6:DG6" si="11">IF(CY7="",NA(),CY7)</f>
        <v>93.17</v>
      </c>
      <c r="CZ6" s="35">
        <f t="shared" si="11"/>
        <v>95.57</v>
      </c>
      <c r="DA6" s="35">
        <f t="shared" si="11"/>
        <v>97.25</v>
      </c>
      <c r="DB6" s="35">
        <f t="shared" si="11"/>
        <v>95.34</v>
      </c>
      <c r="DC6" s="35">
        <f t="shared" si="11"/>
        <v>70.59</v>
      </c>
      <c r="DD6" s="35">
        <f t="shared" si="11"/>
        <v>69.67</v>
      </c>
      <c r="DE6" s="35">
        <f t="shared" si="11"/>
        <v>84.58</v>
      </c>
      <c r="DF6" s="35">
        <f t="shared" si="11"/>
        <v>84.84</v>
      </c>
      <c r="DG6" s="35">
        <f t="shared" si="11"/>
        <v>84.86</v>
      </c>
      <c r="DH6" s="34" t="str">
        <f>IF(DH7="","",IF(DH7="-","【-】","【"&amp;SUBSTITUTE(TEXT(DH7,"#,##0.00"),"-","△")&amp;"】"))</f>
        <v>【85.82】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7.0000000000000007E-2</v>
      </c>
      <c r="EK6" s="35">
        <f t="shared" si="14"/>
        <v>0.02</v>
      </c>
      <c r="EL6" s="35">
        <f t="shared" si="14"/>
        <v>2.0499999999999998</v>
      </c>
      <c r="EM6" s="35">
        <f t="shared" si="14"/>
        <v>0.01</v>
      </c>
      <c r="EN6" s="35">
        <f t="shared" si="14"/>
        <v>0.01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2018</v>
      </c>
      <c r="C7" s="37">
        <v>244724</v>
      </c>
      <c r="D7" s="37">
        <v>47</v>
      </c>
      <c r="E7" s="37">
        <v>17</v>
      </c>
      <c r="F7" s="37">
        <v>5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6.44</v>
      </c>
      <c r="Q7" s="38">
        <v>94.43</v>
      </c>
      <c r="R7" s="38">
        <v>3348</v>
      </c>
      <c r="S7" s="38">
        <v>12811</v>
      </c>
      <c r="T7" s="38">
        <v>241.89</v>
      </c>
      <c r="U7" s="38">
        <v>52.96</v>
      </c>
      <c r="V7" s="38">
        <v>815</v>
      </c>
      <c r="W7" s="38">
        <v>0.66</v>
      </c>
      <c r="X7" s="38">
        <v>1234.8499999999999</v>
      </c>
      <c r="Y7" s="38">
        <v>91.21</v>
      </c>
      <c r="Z7" s="38">
        <v>91.55</v>
      </c>
      <c r="AA7" s="38">
        <v>88.77</v>
      </c>
      <c r="AB7" s="38">
        <v>81.92</v>
      </c>
      <c r="AC7" s="38">
        <v>83.13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12.95</v>
      </c>
      <c r="BG7" s="38">
        <v>17.100000000000001</v>
      </c>
      <c r="BH7" s="38">
        <v>15.59</v>
      </c>
      <c r="BI7" s="38">
        <v>14.43</v>
      </c>
      <c r="BJ7" s="38">
        <v>12.68</v>
      </c>
      <c r="BK7" s="38">
        <v>1161.05</v>
      </c>
      <c r="BL7" s="38">
        <v>979.89</v>
      </c>
      <c r="BM7" s="38">
        <v>974.93</v>
      </c>
      <c r="BN7" s="38">
        <v>855.8</v>
      </c>
      <c r="BO7" s="38">
        <v>789.46</v>
      </c>
      <c r="BP7" s="38">
        <v>747.76</v>
      </c>
      <c r="BQ7" s="38">
        <v>61.76</v>
      </c>
      <c r="BR7" s="38">
        <v>81.02</v>
      </c>
      <c r="BS7" s="38">
        <v>75.67</v>
      </c>
      <c r="BT7" s="38">
        <v>63.69</v>
      </c>
      <c r="BU7" s="38">
        <v>66.11</v>
      </c>
      <c r="BV7" s="38">
        <v>41.08</v>
      </c>
      <c r="BW7" s="38">
        <v>41.34</v>
      </c>
      <c r="BX7" s="38">
        <v>55.32</v>
      </c>
      <c r="BY7" s="38">
        <v>59.8</v>
      </c>
      <c r="BZ7" s="38">
        <v>57.77</v>
      </c>
      <c r="CA7" s="38">
        <v>59.51</v>
      </c>
      <c r="CB7" s="38">
        <v>302.92</v>
      </c>
      <c r="CC7" s="38">
        <v>229.07</v>
      </c>
      <c r="CD7" s="38">
        <v>246.98</v>
      </c>
      <c r="CE7" s="38">
        <v>291.73</v>
      </c>
      <c r="CF7" s="38">
        <v>283.61</v>
      </c>
      <c r="CG7" s="38">
        <v>378.08</v>
      </c>
      <c r="CH7" s="38">
        <v>357.49</v>
      </c>
      <c r="CI7" s="38">
        <v>283.17</v>
      </c>
      <c r="CJ7" s="38">
        <v>263.76</v>
      </c>
      <c r="CK7" s="38">
        <v>274.35000000000002</v>
      </c>
      <c r="CL7" s="38">
        <v>261.45999999999998</v>
      </c>
      <c r="CM7" s="38">
        <v>38.630000000000003</v>
      </c>
      <c r="CN7" s="38">
        <v>39.1</v>
      </c>
      <c r="CO7" s="38">
        <v>39.1</v>
      </c>
      <c r="CP7" s="38">
        <v>40.049999999999997</v>
      </c>
      <c r="CQ7" s="38">
        <v>40.28</v>
      </c>
      <c r="CR7" s="38">
        <v>44.69</v>
      </c>
      <c r="CS7" s="38">
        <v>44.69</v>
      </c>
      <c r="CT7" s="38">
        <v>60.65</v>
      </c>
      <c r="CU7" s="38">
        <v>51.75</v>
      </c>
      <c r="CV7" s="38">
        <v>50.68</v>
      </c>
      <c r="CW7" s="38">
        <v>52.23</v>
      </c>
      <c r="CX7" s="38">
        <v>91.3</v>
      </c>
      <c r="CY7" s="38">
        <v>93.17</v>
      </c>
      <c r="CZ7" s="38">
        <v>95.57</v>
      </c>
      <c r="DA7" s="38">
        <v>97.25</v>
      </c>
      <c r="DB7" s="38">
        <v>95.34</v>
      </c>
      <c r="DC7" s="38">
        <v>70.59</v>
      </c>
      <c r="DD7" s="38">
        <v>69.67</v>
      </c>
      <c r="DE7" s="38">
        <v>84.58</v>
      </c>
      <c r="DF7" s="38">
        <v>84.84</v>
      </c>
      <c r="DG7" s="38">
        <v>84.86</v>
      </c>
      <c r="DH7" s="38">
        <v>85.82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7.0000000000000007E-2</v>
      </c>
      <c r="EK7" s="38">
        <v>0.02</v>
      </c>
      <c r="EL7" s="38">
        <v>2.0499999999999998</v>
      </c>
      <c r="EM7" s="38">
        <v>0.01</v>
      </c>
      <c r="EN7" s="38">
        <v>0.01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森井　孝</cp:lastModifiedBy>
  <dcterms:created xsi:type="dcterms:W3CDTF">2019-12-05T05:20:51Z</dcterms:created>
  <dcterms:modified xsi:type="dcterms:W3CDTF">2020-01-14T05:23:08Z</dcterms:modified>
  <cp:category/>
</cp:coreProperties>
</file>