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0.01.14 経営比較分析表（H30決算）\分析表\"/>
    </mc:Choice>
  </mc:AlternateContent>
  <xr:revisionPtr revIDLastSave="0" documentId="13_ncr:1_{BAB15169-EB4D-4973-B028-0D66E20812E1}" xr6:coauthVersionLast="36" xr6:coauthVersionMax="36" xr10:uidLastSave="{00000000-0000-0000-0000-000000000000}"/>
  <workbookProtection workbookAlgorithmName="SHA-512" workbookHashValue="nzQGW+EBmZJ02BuDgLGrv6ATvKZhNviBu+Av0pbjR4EkXB9zpW9OIoDhU/AdufZgMEfk0GwwQnjxn0M7rtBfwQ==" workbookSaltValue="CUCvkv3E6SVHygoy+MHDAQ==" workbookSpinCount="100000" lockStructure="1"/>
  <bookViews>
    <workbookView xWindow="0" yWindow="0" windowWidth="19335" windowHeight="580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AD10" i="4" s="1"/>
  <c r="Q6" i="5"/>
  <c r="W10" i="4" s="1"/>
  <c r="P6" i="5"/>
  <c r="P10" i="4" s="1"/>
  <c r="O6" i="5"/>
  <c r="I10" i="4" s="1"/>
  <c r="N6" i="5"/>
  <c r="B10" i="4" s="1"/>
  <c r="M6" i="5"/>
  <c r="L6" i="5"/>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H85" i="4"/>
  <c r="G85" i="4"/>
  <c r="E85" i="4"/>
  <c r="AT10" i="4"/>
  <c r="BB8" i="4"/>
  <c r="AT8" i="4"/>
  <c r="AD8" i="4"/>
  <c r="W8" i="4"/>
  <c r="B8"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<sst xmlns="http://schemas.openxmlformats.org/spreadsheetml/2006/main" count="228" uniqueCount="111">
  <si>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</si>
  <si>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</si>
  <si>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</si>
  <si>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</si>
  <si>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</si>
  <si>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</si>
  <si>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</si>
  <si>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</si>
  <si>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</si>
  <si>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</si>
  <si>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</si>
  <si>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</si>
  <si>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</si>
  <si>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</si>
  <si>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</si>
  <si>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</si>
  <si>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</si>
  <si>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</si>
  <si>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</si>
  <si>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</si>
  <si>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</si>
  <si>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</si>
  <si>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</si>
  <si>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</si>
  <si>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</si>
  <si>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</si>
  <si>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</si>
  <si>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</si>
  <si>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</si>
  <si>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</si>
  <si>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</si>
  <si>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</si>
  <si>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</si>
  <si>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</si>
  <si>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</si>
  <si>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</si>
  <si>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</si>
  <si>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</si>
  <si>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</si>
  <si>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</si>
  <si>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</si>
  <si>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</si>
  <si>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</si>
  <si>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</si>
  <si>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</si>
  <si>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</si>
  <si>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</si>
  <si>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</si>
  <si>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</si>
  <si>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</si>
  <si>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</si>
  <si>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</si>
  <si>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</si>
  <si>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</si>
  <si>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</si>
  <si>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</si>
  <si>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</si>
  <si>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</si>
  <si>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</si>
  <si>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</si>
  <si>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</si>
  <si>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</si>
  <si>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</si>
  <si>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</si>
  <si>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</si>
  <si>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</si>
  <si>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</si>
  <si>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</si>
  <si>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</si>
  <si>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</si>
  <si>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</si>
  <si>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</si>
  <si>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</si>
  <si>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</si>
  <si>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</si>
  <si>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</si>
  <si>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</si>
  <si>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</si>
  <si>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</si>
  <si>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</si>
  <si>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</si>
  <si>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</si>
  <si>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</si>
  <si>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</si>
  <si>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</si>
  <si>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</si>
  <si>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</si>
  <si>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</si>
  <si>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</si>
  <si>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</si>
  <si>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</si>
  <si>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</si>
  <si>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</si>
  <si>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</si>
  <si>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</si>
  <si>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</si>
  <si>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</si>
  <si>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</si>
  <si>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</si>
  <si>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</si>
  <si>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</si>
  <si>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</si>
  <si>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</si>
  <si>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</si>
  <si>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</si>
  <si>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</si>
  <si>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</si>
  <si>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</si>
  <si>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県流域下水道に接続しているため、施設としては管路とマンホールポンプのみとなります。
管路については耐用年数を経過するものはありませんが、マンホールポンプについては修繕費が増加傾向にあるため、適切な維持管理を実施してく必要があります。</t>
    <rPh sb="0" eb="1">
      <t>ケン</t>
    </rPh>
    <rPh sb="1" eb="3">
      <t>リュウイキ</t>
    </rPh>
    <rPh sb="3" eb="6">
      <t>ゲスイドウ</t>
    </rPh>
    <rPh sb="7" eb="9">
      <t>セツゾク</t>
    </rPh>
    <rPh sb="16" eb="18">
      <t>シセツ</t>
    </rPh>
    <rPh sb="22" eb="24">
      <t>カンロ</t>
    </rPh>
    <rPh sb="42" eb="44">
      <t>カンロ</t>
    </rPh>
    <rPh sb="49" eb="51">
      <t>タイヨウ</t>
    </rPh>
    <rPh sb="51" eb="53">
      <t>ネンスウ</t>
    </rPh>
    <rPh sb="54" eb="56">
      <t>ケイカ</t>
    </rPh>
    <rPh sb="81" eb="84">
      <t>シュウゼンヒ</t>
    </rPh>
    <rPh sb="85" eb="87">
      <t>ゾウカ</t>
    </rPh>
    <rPh sb="87" eb="89">
      <t>ケイコウ</t>
    </rPh>
    <rPh sb="95" eb="97">
      <t>テキセツ</t>
    </rPh>
    <rPh sb="98" eb="100">
      <t>イジ</t>
    </rPh>
    <rPh sb="100" eb="102">
      <t>カンリ</t>
    </rPh>
    <rPh sb="103" eb="105">
      <t>ジッシ</t>
    </rPh>
    <rPh sb="108" eb="110">
      <t>ヒツヨウ</t>
    </rPh>
    <phoneticPr fontId="4"/>
  </si>
  <si>
    <t>H24年度に管渠整備を完了し、予定処理区域全域で供用を開始しています。
現在は維持管理業務が中心となっていますが、小規模開発に伴う管渠工事や企業債償還のための財源を確保する必要があります。
また、有形固定資産減価償却率も徐々に上昇してきており、将来の施設更新に備えて今後も経営の安定化を図っていかなければなりません。</t>
    <rPh sb="3" eb="5">
      <t>ネンド</t>
    </rPh>
    <rPh sb="6" eb="8">
      <t>カンキョ</t>
    </rPh>
    <rPh sb="8" eb="10">
      <t>セイビ</t>
    </rPh>
    <rPh sb="11" eb="13">
      <t>カンリョウ</t>
    </rPh>
    <rPh sb="15" eb="17">
      <t>ヨテイ</t>
    </rPh>
    <rPh sb="17" eb="19">
      <t>ショリ</t>
    </rPh>
    <rPh sb="19" eb="21">
      <t>クイキ</t>
    </rPh>
    <rPh sb="21" eb="23">
      <t>ゼンイキ</t>
    </rPh>
    <rPh sb="24" eb="26">
      <t>キョウヨウ</t>
    </rPh>
    <rPh sb="27" eb="29">
      <t>カイシ</t>
    </rPh>
    <rPh sb="36" eb="38">
      <t>ゲンザイ</t>
    </rPh>
    <rPh sb="39" eb="41">
      <t>イジ</t>
    </rPh>
    <rPh sb="41" eb="43">
      <t>カンリ</t>
    </rPh>
    <rPh sb="43" eb="45">
      <t>ギョウム</t>
    </rPh>
    <rPh sb="46" eb="48">
      <t>チュウシン</t>
    </rPh>
    <rPh sb="57" eb="60">
      <t>ショウキボ</t>
    </rPh>
    <rPh sb="60" eb="62">
      <t>カイハツ</t>
    </rPh>
    <rPh sb="63" eb="64">
      <t>トモナ</t>
    </rPh>
    <rPh sb="65" eb="67">
      <t>カンキョ</t>
    </rPh>
    <rPh sb="67" eb="69">
      <t>コウジ</t>
    </rPh>
    <rPh sb="70" eb="72">
      <t>キギョウ</t>
    </rPh>
    <rPh sb="72" eb="73">
      <t>サイ</t>
    </rPh>
    <rPh sb="73" eb="75">
      <t>ショウカン</t>
    </rPh>
    <rPh sb="79" eb="81">
      <t>ザイゲン</t>
    </rPh>
    <rPh sb="82" eb="84">
      <t>カクホ</t>
    </rPh>
    <rPh sb="86" eb="88">
      <t>ヒツヨウ</t>
    </rPh>
    <rPh sb="98" eb="100">
      <t>ユウケイ</t>
    </rPh>
    <rPh sb="100" eb="102">
      <t>コテイ</t>
    </rPh>
    <rPh sb="102" eb="104">
      <t>シサン</t>
    </rPh>
    <rPh sb="104" eb="106">
      <t>ゲンカ</t>
    </rPh>
    <rPh sb="106" eb="108">
      <t>ショウキャク</t>
    </rPh>
    <rPh sb="108" eb="109">
      <t>リツ</t>
    </rPh>
    <rPh sb="110" eb="112">
      <t>ジョジョ</t>
    </rPh>
    <rPh sb="113" eb="115">
      <t>ジョウショウ</t>
    </rPh>
    <rPh sb="122" eb="124">
      <t>ショウライ</t>
    </rPh>
    <rPh sb="125" eb="127">
      <t>シセツ</t>
    </rPh>
    <rPh sb="127" eb="129">
      <t>コウシン</t>
    </rPh>
    <rPh sb="130" eb="131">
      <t>ソナ</t>
    </rPh>
    <rPh sb="133" eb="135">
      <t>コンゴ</t>
    </rPh>
    <rPh sb="136" eb="138">
      <t>ケイエイ</t>
    </rPh>
    <rPh sb="139" eb="142">
      <t>アンテイカ</t>
    </rPh>
    <rPh sb="143" eb="144">
      <t>ハカ</t>
    </rPh>
    <phoneticPr fontId="4"/>
  </si>
  <si>
    <t>経常収支比率は100％を超えていますが、一般会計からの繰入金に依存する部分が大きくなっています。
企業債残高対事業規模比率がH29年度に下がっているのは、H29年度に料金改定を行い使用料収入が増えたことにより相対的に下がっているためで、今後も企業債償還のピークが続くことから財源の確保を図っていく必要があります。
水洗化率は少しずつですが上昇しています。今後も下水道接続に向けた啓発を続けていきます。</t>
    <rPh sb="0" eb="2">
      <t>ケイジョウ</t>
    </rPh>
    <rPh sb="2" eb="4">
      <t>シュウシ</t>
    </rPh>
    <rPh sb="4" eb="6">
      <t>ヒリツ</t>
    </rPh>
    <rPh sb="12" eb="13">
      <t>コ</t>
    </rPh>
    <rPh sb="20" eb="22">
      <t>イッパン</t>
    </rPh>
    <rPh sb="22" eb="24">
      <t>カイケイ</t>
    </rPh>
    <rPh sb="27" eb="29">
      <t>クリイレ</t>
    </rPh>
    <rPh sb="29" eb="30">
      <t>キン</t>
    </rPh>
    <rPh sb="31" eb="33">
      <t>イゾン</t>
    </rPh>
    <rPh sb="35" eb="37">
      <t>ブブン</t>
    </rPh>
    <rPh sb="38" eb="39">
      <t>オオ</t>
    </rPh>
    <rPh sb="49" eb="51">
      <t>キギョウ</t>
    </rPh>
    <rPh sb="51" eb="52">
      <t>サイ</t>
    </rPh>
    <rPh sb="52" eb="54">
      <t>ザンダカ</t>
    </rPh>
    <rPh sb="54" eb="55">
      <t>タイ</t>
    </rPh>
    <rPh sb="55" eb="57">
      <t>ジギョウ</t>
    </rPh>
    <rPh sb="57" eb="59">
      <t>キボ</t>
    </rPh>
    <rPh sb="59" eb="61">
      <t>ヒリツ</t>
    </rPh>
    <rPh sb="65" eb="67">
      <t>ネンド</t>
    </rPh>
    <rPh sb="68" eb="69">
      <t>サ</t>
    </rPh>
    <rPh sb="80" eb="82">
      <t>ネンド</t>
    </rPh>
    <rPh sb="83" eb="85">
      <t>リョウキン</t>
    </rPh>
    <rPh sb="85" eb="87">
      <t>カイテイ</t>
    </rPh>
    <rPh sb="88" eb="89">
      <t>オコナ</t>
    </rPh>
    <rPh sb="90" eb="93">
      <t>シヨウリョウ</t>
    </rPh>
    <rPh sb="93" eb="95">
      <t>シュウニュウ</t>
    </rPh>
    <rPh sb="96" eb="97">
      <t>フ</t>
    </rPh>
    <rPh sb="104" eb="107">
      <t>ソウタイテキ</t>
    </rPh>
    <rPh sb="108" eb="109">
      <t>サ</t>
    </rPh>
    <rPh sb="118" eb="120">
      <t>コンゴ</t>
    </rPh>
    <rPh sb="121" eb="123">
      <t>キギョウ</t>
    </rPh>
    <rPh sb="123" eb="124">
      <t>サイ</t>
    </rPh>
    <rPh sb="124" eb="126">
      <t>ショウカン</t>
    </rPh>
    <rPh sb="131" eb="132">
      <t>ツヅ</t>
    </rPh>
    <rPh sb="137" eb="139">
      <t>ザイゲン</t>
    </rPh>
    <rPh sb="140" eb="142">
      <t>カクホ</t>
    </rPh>
    <rPh sb="143" eb="144">
      <t>ハカ</t>
    </rPh>
    <rPh sb="148" eb="150">
      <t>ヒツヨウ</t>
    </rPh>
    <rPh sb="157" eb="159">
      <t>スイセン</t>
    </rPh>
    <rPh sb="159" eb="160">
      <t>カ</t>
    </rPh>
    <rPh sb="160" eb="161">
      <t>リツ</t>
    </rPh>
    <rPh sb="162" eb="163">
      <t>スコ</t>
    </rPh>
    <rPh sb="169" eb="171">
      <t>ジョウショウ</t>
    </rPh>
    <rPh sb="177" eb="179">
      <t>コンゴ</t>
    </rPh>
    <rPh sb="180" eb="183">
      <t>ゲスイドウ</t>
    </rPh>
    <rPh sb="183" eb="185">
      <t>セツゾク</t>
    </rPh>
    <rPh sb="186" eb="187">
      <t>ム</t>
    </rPh>
    <rPh sb="189" eb="191">
      <t>ケイハツ</t>
    </rPh>
    <rPh sb="192" eb="19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</si>
</sst>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F7-4C46-89A3-73DE5D1AD8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c:ext xmlns:c16="http://schemas.microsoft.com/office/drawing/2014/chart" uri="{C3380CC4-5D6E-409C-BE32-E72D297353CC}">
              <c16:uniqueId val="{00000001-F5F7-4C46-89A3-73DE5D1AD8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F6-45BE-B27A-6875B457C3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c:ext xmlns:c16="http://schemas.microsoft.com/office/drawing/2014/chart" uri="{C3380CC4-5D6E-409C-BE32-E72D297353CC}">
              <c16:uniqueId val="{00000001-33F6-45BE-B27A-6875B457C3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80.63</c:v>
                </c:pt>
                <c:pt idx="1">
                  <c:v>82.49</c:v>
                </c:pt>
                <c:pt idx="2">
                  <c:v>83.73</c:v>
                </c:pt>
                <c:pt idx="3">
                  <c:v>84.22</c:v>
                </c:pt>
                <c:pt idx="4">
                  <c:v>84.96</c:v>
                </c:pt>
              </c:numCache>
            </c:numRef>
          </c:val>
          <c:extLst>
            <c:ext xmlns:c16="http://schemas.microsoft.com/office/drawing/2014/chart" uri="{C3380CC4-5D6E-409C-BE32-E72D297353CC}">
              <c16:uniqueId val="{00000000-5D65-44B9-A3DB-B6817470556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c:ext xmlns:c16="http://schemas.microsoft.com/office/drawing/2014/chart" uri="{C3380CC4-5D6E-409C-BE32-E72D297353CC}">
              <c16:uniqueId val="{00000001-5D65-44B9-A3DB-B6817470556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106.97</c:v>
                </c:pt>
                <c:pt idx="1">
                  <c:v>105.79</c:v>
                </c:pt>
                <c:pt idx="2">
                  <c:v>104.96</c:v>
                </c:pt>
                <c:pt idx="3">
                  <c:v>105.77</c:v>
                </c:pt>
                <c:pt idx="4">
                  <c:v>103.78</c:v>
                </c:pt>
              </c:numCache>
            </c:numRef>
          </c:val>
          <c:extLst>
            <c:ext xmlns:c16="http://schemas.microsoft.com/office/drawing/2014/chart" uri="{C3380CC4-5D6E-409C-BE32-E72D297353CC}">
              <c16:uniqueId val="{00000000-E102-4BEC-A61D-9DB595CDC4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96.83</c:v>
                </c:pt>
                <c:pt idx="1">
                  <c:v>98.32</c:v>
                </c:pt>
                <c:pt idx="2">
                  <c:v>98.04</c:v>
                </c:pt>
                <c:pt idx="3">
                  <c:v>99.91</c:v>
                </c:pt>
                <c:pt idx="4">
                  <c:v>98.03</c:v>
                </c:pt>
              </c:numCache>
            </c:numRef>
          </c:val>
          <c:smooth val="0"/>
          <c:extLst>
            <c:ext xmlns:c16="http://schemas.microsoft.com/office/drawing/2014/chart" uri="{C3380CC4-5D6E-409C-BE32-E72D297353CC}">
              <c16:uniqueId val="{00000001-E102-4BEC-A61D-9DB595CDC4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9.92</c:v>
                </c:pt>
                <c:pt idx="1">
                  <c:v>10.94</c:v>
                </c:pt>
                <c:pt idx="2">
                  <c:v>12.83</c:v>
                </c:pt>
                <c:pt idx="3">
                  <c:v>14.73</c:v>
                </c:pt>
                <c:pt idx="4">
                  <c:v>16.649999999999999</c:v>
                </c:pt>
              </c:numCache>
            </c:numRef>
          </c:val>
          <c:extLst>
            <c:ext xmlns:c16="http://schemas.microsoft.com/office/drawing/2014/chart" uri="{C3380CC4-5D6E-409C-BE32-E72D297353CC}">
              <c16:uniqueId val="{00000000-EACF-4D46-AD35-B229EB6480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14.53</c:v>
                </c:pt>
                <c:pt idx="1">
                  <c:v>17.72</c:v>
                </c:pt>
                <c:pt idx="2">
                  <c:v>18.920000000000002</c:v>
                </c:pt>
                <c:pt idx="3">
                  <c:v>14.76</c:v>
                </c:pt>
                <c:pt idx="4">
                  <c:v>15.02</c:v>
                </c:pt>
              </c:numCache>
            </c:numRef>
          </c:val>
          <c:smooth val="0"/>
          <c:extLst>
            <c:ext xmlns:c16="http://schemas.microsoft.com/office/drawing/2014/chart" uri="{C3380CC4-5D6E-409C-BE32-E72D297353CC}">
              <c16:uniqueId val="{00000001-EACF-4D46-AD35-B229EB6480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28-4096-958A-20E9D38EDF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C28-4096-958A-20E9D38EDF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C5-42EA-B632-1B7AFEFEC6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172.52</c:v>
                </c:pt>
                <c:pt idx="1">
                  <c:v>201.29</c:v>
                </c:pt>
                <c:pt idx="2">
                  <c:v>208.1</c:v>
                </c:pt>
                <c:pt idx="3">
                  <c:v>148.76</c:v>
                </c:pt>
                <c:pt idx="4">
                  <c:v>179.15</c:v>
                </c:pt>
              </c:numCache>
            </c:numRef>
          </c:val>
          <c:smooth val="0"/>
          <c:extLst>
            <c:ext xmlns:c16="http://schemas.microsoft.com/office/drawing/2014/chart" uri="{C3380CC4-5D6E-409C-BE32-E72D297353CC}">
              <c16:uniqueId val="{00000001-BCC5-42EA-B632-1B7AFEFEC6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302.56</c:v>
                </c:pt>
                <c:pt idx="1">
                  <c:v>336.93</c:v>
                </c:pt>
                <c:pt idx="2">
                  <c:v>353.57</c:v>
                </c:pt>
                <c:pt idx="3">
                  <c:v>369.97</c:v>
                </c:pt>
                <c:pt idx="4">
                  <c:v>384.18</c:v>
                </c:pt>
              </c:numCache>
            </c:numRef>
          </c:val>
          <c:extLst>
            <c:ext xmlns:c16="http://schemas.microsoft.com/office/drawing/2014/chart" uri="{C3380CC4-5D6E-409C-BE32-E72D297353CC}">
              <c16:uniqueId val="{00000000-9621-4B4A-B911-3F464000C6E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69.430000000000007</c:v>
                </c:pt>
                <c:pt idx="1">
                  <c:v>81.19</c:v>
                </c:pt>
                <c:pt idx="2">
                  <c:v>75.290000000000006</c:v>
                </c:pt>
                <c:pt idx="3">
                  <c:v>129.05000000000001</c:v>
                </c:pt>
                <c:pt idx="4">
                  <c:v>131.47999999999999</c:v>
                </c:pt>
              </c:numCache>
            </c:numRef>
          </c:val>
          <c:smooth val="0"/>
          <c:extLst>
            <c:ext xmlns:c16="http://schemas.microsoft.com/office/drawing/2014/chart" uri="{C3380CC4-5D6E-409C-BE32-E72D297353CC}">
              <c16:uniqueId val="{00000001-9621-4B4A-B911-3F464000C6E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642.33000000000004</c:v>
                </c:pt>
                <c:pt idx="1">
                  <c:v>859.71</c:v>
                </c:pt>
                <c:pt idx="2">
                  <c:v>595.12</c:v>
                </c:pt>
                <c:pt idx="3">
                  <c:v>418.99</c:v>
                </c:pt>
                <c:pt idx="4">
                  <c:v>406.18</c:v>
                </c:pt>
              </c:numCache>
            </c:numRef>
          </c:val>
          <c:extLst>
            <c:ext xmlns:c16="http://schemas.microsoft.com/office/drawing/2014/chart" uri="{C3380CC4-5D6E-409C-BE32-E72D297353CC}">
              <c16:uniqueId val="{00000000-C3B5-4E90-9C2B-8852786E7D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c:ext xmlns:c16="http://schemas.microsoft.com/office/drawing/2014/chart" uri="{C3380CC4-5D6E-409C-BE32-E72D297353CC}">
              <c16:uniqueId val="{00000001-C3B5-4E90-9C2B-8852786E7D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110.99</c:v>
                </c:pt>
                <c:pt idx="1">
                  <c:v>114.79</c:v>
                </c:pt>
                <c:pt idx="2">
                  <c:v>100</c:v>
                </c:pt>
                <c:pt idx="3">
                  <c:v>100</c:v>
                </c:pt>
                <c:pt idx="4">
                  <c:v>100</c:v>
                </c:pt>
              </c:numCache>
            </c:numRef>
          </c:val>
          <c:extLst>
            <c:ext xmlns:c16="http://schemas.microsoft.com/office/drawing/2014/chart" uri="{C3380CC4-5D6E-409C-BE32-E72D297353CC}">
              <c16:uniqueId val="{00000000-3125-4474-A292-6CD9EC7AF8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c:ext xmlns:c16="http://schemas.microsoft.com/office/drawing/2014/chart" uri="{C3380CC4-5D6E-409C-BE32-E72D297353CC}">
              <c16:uniqueId val="{00000001-3125-4474-A292-6CD9EC7AF8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138.15</c:v>
                </c:pt>
                <c:pt idx="1">
                  <c:v>133.12</c:v>
                </c:pt>
                <c:pt idx="2">
                  <c:v>152.12</c:v>
                </c:pt>
                <c:pt idx="3">
                  <c:v>168.84</c:v>
                </c:pt>
                <c:pt idx="4">
                  <c:v>169.91</c:v>
                </c:pt>
              </c:numCache>
            </c:numRef>
          </c:val>
          <c:extLst>
            <c:ext xmlns:c16="http://schemas.microsoft.com/office/drawing/2014/chart" uri="{C3380CC4-5D6E-409C-BE32-E72D297353CC}">
              <c16:uniqueId val="{00000000-870E-424F-9D93-75BB5CC898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c:ext xmlns:c16="http://schemas.microsoft.com/office/drawing/2014/chart" uri="{C3380CC4-5D6E-409C-BE32-E72D297353CC}">
              <c16:uniqueId val="{00000001-870E-424F-9D93-75BB5CC898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2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多気町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8">
        <f>データ!S6</f>
        <v>14682</v>
      </c>
      <c r="AM8" s="68"/>
      <c r="AN8" s="68"/>
      <c r="AO8" s="68"/>
      <c r="AP8" s="68"/>
      <c r="AQ8" s="68"/>
      <c r="AR8" s="68"/>
      <c r="AS8" s="68"/>
      <c r="AT8" s="67">
        <f>データ!T6</f>
        <v>103.06</v>
      </c>
      <c r="AU8" s="67"/>
      <c r="AV8" s="67"/>
      <c r="AW8" s="67"/>
      <c r="AX8" s="67"/>
      <c r="AY8" s="67"/>
      <c r="AZ8" s="67"/>
      <c r="BA8" s="67"/>
      <c r="BB8" s="67">
        <f>データ!U6</f>
        <v>142.46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58.93</v>
      </c>
      <c r="J10" s="67"/>
      <c r="K10" s="67"/>
      <c r="L10" s="67"/>
      <c r="M10" s="67"/>
      <c r="N10" s="67"/>
      <c r="O10" s="67"/>
      <c r="P10" s="67">
        <f>データ!P6</f>
        <v>45.01</v>
      </c>
      <c r="Q10" s="67"/>
      <c r="R10" s="67"/>
      <c r="S10" s="67"/>
      <c r="T10" s="67"/>
      <c r="U10" s="67"/>
      <c r="V10" s="67"/>
      <c r="W10" s="67">
        <f>データ!Q6</f>
        <v>98.09</v>
      </c>
      <c r="X10" s="67"/>
      <c r="Y10" s="67"/>
      <c r="Z10" s="67"/>
      <c r="AA10" s="67"/>
      <c r="AB10" s="67"/>
      <c r="AC10" s="67"/>
      <c r="AD10" s="68">
        <f>データ!R6</f>
        <v>2700</v>
      </c>
      <c r="AE10" s="68"/>
      <c r="AF10" s="68"/>
      <c r="AG10" s="68"/>
      <c r="AH10" s="68"/>
      <c r="AI10" s="68"/>
      <c r="AJ10" s="68"/>
      <c r="AK10" s="2"/>
      <c r="AL10" s="68">
        <f>データ!V6</f>
        <v>6568</v>
      </c>
      <c r="AM10" s="68"/>
      <c r="AN10" s="68"/>
      <c r="AO10" s="68"/>
      <c r="AP10" s="68"/>
      <c r="AQ10" s="68"/>
      <c r="AR10" s="68"/>
      <c r="AS10" s="68"/>
      <c r="AT10" s="67">
        <f>データ!W6</f>
        <v>5.16</v>
      </c>
      <c r="AU10" s="67"/>
      <c r="AV10" s="67"/>
      <c r="AW10" s="67"/>
      <c r="AX10" s="67"/>
      <c r="AY10" s="67"/>
      <c r="AZ10" s="67"/>
      <c r="BA10" s="67"/>
      <c r="BB10" s="67">
        <f>データ!X6</f>
        <v>1272.8699999999999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qRKqkvI2jK9n6+MX+KiSGRL8i5o6EHK5L8/teGg+HNt/rNC4SUGAVIfvNLTkaO6flrBNregzrZE6pyteKeaQg==" saltValue="0puN3kgGxoEwxvdoun73x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244414</v>
      </c>
      <c r="D6" s="33">
        <f t="shared" si="3"/>
        <v>46</v>
      </c>
      <c r="E6" s="33">
        <f t="shared" si="3"/>
        <v>17</v>
      </c>
      <c r="F6" s="33">
        <f t="shared" si="3"/>
        <v>4</v>
      </c>
      <c r="G6" s="33">
        <f t="shared" si="3"/>
        <v>0</v>
      </c>
      <c r="H6" s="33" t="str">
        <f t="shared" si="3"/>
        <v>三重県　多気町</v>
      </c>
      <c r="I6" s="33" t="str">
        <f t="shared" si="3"/>
        <v>法適用</v>
      </c>
      <c r="J6" s="33" t="str">
        <f t="shared" si="3"/>
        <v>下水道事業</v>
      </c>
      <c r="K6" s="33" t="str">
        <f t="shared" si="3"/>
        <v>特定環境保全公共下水道</v>
      </c>
      <c r="L6" s="33" t="str">
        <f t="shared" si="3"/>
        <v>D3</v>
      </c>
      <c r="M6" s="33" t="str">
        <f t="shared" si="3"/>
        <v>非設置</v>
      </c>
      <c r="N6" s="34" t="str">
        <f t="shared" si="3"/>
        <v>-</v>
      </c>
      <c r="O6" s="34">
        <f t="shared" si="3"/>
        <v>58.93</v>
      </c>
      <c r="P6" s="34">
        <f t="shared" si="3"/>
        <v>45.01</v>
      </c>
      <c r="Q6" s="34">
        <f t="shared" si="3"/>
        <v>98.09</v>
      </c>
      <c r="R6" s="34">
        <f t="shared" si="3"/>
        <v>2700</v>
      </c>
      <c r="S6" s="34">
        <f t="shared" si="3"/>
        <v>14682</v>
      </c>
      <c r="T6" s="34">
        <f t="shared" si="3"/>
        <v>103.06</v>
      </c>
      <c r="U6" s="34">
        <f t="shared" si="3"/>
        <v>142.46</v>
      </c>
      <c r="V6" s="34">
        <f t="shared" si="3"/>
        <v>6568</v>
      </c>
      <c r="W6" s="34">
        <f t="shared" si="3"/>
        <v>5.16</v>
      </c>
      <c r="X6" s="34">
        <f t="shared" si="3"/>
        <v>1272.8699999999999</v>
      </c>
      <c r="Y6" s="35">
        <f>IF(Y7="",NA(),Y7)</f>
        <v>106.97</v>
      </c>
      <c r="Z6" s="35">
        <f t="shared" ref="Z6:AH6" si="4">IF(Z7="",NA(),Z7)</f>
        <v>105.79</v>
      </c>
      <c r="AA6" s="35">
        <f t="shared" si="4"/>
        <v>104.96</v>
      </c>
      <c r="AB6" s="35">
        <f t="shared" si="4"/>
        <v>105.77</v>
      </c>
      <c r="AC6" s="35">
        <f t="shared" si="4"/>
        <v>103.78</v>
      </c>
      <c r="AD6" s="35">
        <f t="shared" si="4"/>
        <v>96.83</v>
      </c>
      <c r="AE6" s="35">
        <f t="shared" si="4"/>
        <v>98.32</v>
      </c>
      <c r="AF6" s="35">
        <f t="shared" si="4"/>
        <v>98.04</v>
      </c>
      <c r="AG6" s="35">
        <f t="shared" si="4"/>
        <v>99.91</v>
      </c>
      <c r="AH6" s="35">
        <f t="shared" si="4"/>
        <v>98.03</v>
      </c>
      <c r="AI6" s="34" t="str">
        <f>IF(AI7="","",IF(AI7="-","【-】","【"&amp;SUBSTITUTE(TEXT(AI7,"#,##0.00"),"-","△")&amp;"】"))</f>
        <v>【101.92】</v>
      </c>
      <c r="AJ6" s="34">
        <f>IF(AJ7="",NA(),AJ7)</f>
        <v>0</v>
      </c>
      <c r="AK6" s="34">
        <f t="shared" ref="AK6:AS6" si="5">IF(AK7="",NA(),AK7)</f>
        <v>0</v>
      </c>
      <c r="AL6" s="34">
        <f t="shared" si="5"/>
        <v>0</v>
      </c>
      <c r="AM6" s="34">
        <f t="shared" si="5"/>
        <v>0</v>
      </c>
      <c r="AN6" s="34">
        <f t="shared" si="5"/>
        <v>0</v>
      </c>
      <c r="AO6" s="35">
        <f t="shared" si="5"/>
        <v>172.52</v>
      </c>
      <c r="AP6" s="35">
        <f t="shared" si="5"/>
        <v>201.29</v>
      </c>
      <c r="AQ6" s="35">
        <f t="shared" si="5"/>
        <v>208.1</v>
      </c>
      <c r="AR6" s="35">
        <f t="shared" si="5"/>
        <v>148.76</v>
      </c>
      <c r="AS6" s="35">
        <f t="shared" si="5"/>
        <v>179.15</v>
      </c>
      <c r="AT6" s="34" t="str">
        <f>IF(AT7="","",IF(AT7="-","【-】","【"&amp;SUBSTITUTE(TEXT(AT7,"#,##0.00"),"-","△")&amp;"】"))</f>
        <v>【88.06】</v>
      </c>
      <c r="AU6" s="35">
        <f>IF(AU7="",NA(),AU7)</f>
        <v>302.56</v>
      </c>
      <c r="AV6" s="35">
        <f t="shared" ref="AV6:BD6" si="6">IF(AV7="",NA(),AV7)</f>
        <v>336.93</v>
      </c>
      <c r="AW6" s="35">
        <f t="shared" si="6"/>
        <v>353.57</v>
      </c>
      <c r="AX6" s="35">
        <f t="shared" si="6"/>
        <v>369.97</v>
      </c>
      <c r="AY6" s="35">
        <f t="shared" si="6"/>
        <v>384.18</v>
      </c>
      <c r="AZ6" s="35">
        <f t="shared" si="6"/>
        <v>69.430000000000007</v>
      </c>
      <c r="BA6" s="35">
        <f t="shared" si="6"/>
        <v>81.19</v>
      </c>
      <c r="BB6" s="35">
        <f t="shared" si="6"/>
        <v>75.290000000000006</v>
      </c>
      <c r="BC6" s="35">
        <f t="shared" si="6"/>
        <v>129.05000000000001</v>
      </c>
      <c r="BD6" s="35">
        <f t="shared" si="6"/>
        <v>131.47999999999999</v>
      </c>
      <c r="BE6" s="34" t="str">
        <f>IF(BE7="","",IF(BE7="-","【-】","【"&amp;SUBSTITUTE(TEXT(BE7,"#,##0.00"),"-","△")&amp;"】"))</f>
        <v>【54.23】</v>
      </c>
      <c r="BF6" s="35">
        <f>IF(BF7="",NA(),BF7)</f>
        <v>642.33000000000004</v>
      </c>
      <c r="BG6" s="35">
        <f t="shared" ref="BG6:BO6" si="7">IF(BG7="",NA(),BG7)</f>
        <v>859.71</v>
      </c>
      <c r="BH6" s="35">
        <f t="shared" si="7"/>
        <v>595.12</v>
      </c>
      <c r="BI6" s="35">
        <f t="shared" si="7"/>
        <v>418.99</v>
      </c>
      <c r="BJ6" s="35">
        <f t="shared" si="7"/>
        <v>406.18</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110.99</v>
      </c>
      <c r="BR6" s="35">
        <f t="shared" ref="BR6:BZ6" si="8">IF(BR7="",NA(),BR7)</f>
        <v>114.79</v>
      </c>
      <c r="BS6" s="35">
        <f t="shared" si="8"/>
        <v>100</v>
      </c>
      <c r="BT6" s="35">
        <f t="shared" si="8"/>
        <v>100</v>
      </c>
      <c r="BU6" s="35">
        <f t="shared" si="8"/>
        <v>100</v>
      </c>
      <c r="BV6" s="35">
        <f t="shared" si="8"/>
        <v>50.54</v>
      </c>
      <c r="BW6" s="35">
        <f t="shared" si="8"/>
        <v>49.22</v>
      </c>
      <c r="BX6" s="35">
        <f t="shared" si="8"/>
        <v>53.7</v>
      </c>
      <c r="BY6" s="35">
        <f t="shared" si="8"/>
        <v>61.54</v>
      </c>
      <c r="BZ6" s="35">
        <f t="shared" si="8"/>
        <v>63.97</v>
      </c>
      <c r="CA6" s="34" t="str">
        <f>IF(CA7="","",IF(CA7="-","【-】","【"&amp;SUBSTITUTE(TEXT(CA7,"#,##0.00"),"-","△")&amp;"】"))</f>
        <v>【74.48】</v>
      </c>
      <c r="CB6" s="35">
        <f>IF(CB7="",NA(),CB7)</f>
        <v>138.15</v>
      </c>
      <c r="CC6" s="35">
        <f t="shared" ref="CC6:CK6" si="9">IF(CC7="",NA(),CC7)</f>
        <v>133.12</v>
      </c>
      <c r="CD6" s="35">
        <f t="shared" si="9"/>
        <v>152.12</v>
      </c>
      <c r="CE6" s="35">
        <f t="shared" si="9"/>
        <v>168.84</v>
      </c>
      <c r="CF6" s="35">
        <f t="shared" si="9"/>
        <v>169.91</v>
      </c>
      <c r="CG6" s="35">
        <f t="shared" si="9"/>
        <v>320.36</v>
      </c>
      <c r="CH6" s="35">
        <f t="shared" si="9"/>
        <v>332.02</v>
      </c>
      <c r="CI6" s="35">
        <f t="shared" si="9"/>
        <v>300.35000000000002</v>
      </c>
      <c r="CJ6" s="35">
        <f t="shared" si="9"/>
        <v>267.86</v>
      </c>
      <c r="CK6" s="35">
        <f t="shared" si="9"/>
        <v>256.82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34.74</v>
      </c>
      <c r="CS6" s="35">
        <f t="shared" si="10"/>
        <v>36.65</v>
      </c>
      <c r="CT6" s="35">
        <f t="shared" si="10"/>
        <v>37.72</v>
      </c>
      <c r="CU6" s="35">
        <f t="shared" si="10"/>
        <v>37.08</v>
      </c>
      <c r="CV6" s="35">
        <f t="shared" si="10"/>
        <v>37.46</v>
      </c>
      <c r="CW6" s="34" t="str">
        <f>IF(CW7="","",IF(CW7="-","【-】","【"&amp;SUBSTITUTE(TEXT(CW7,"#,##0.00"),"-","△")&amp;"】"))</f>
        <v>【42.82】</v>
      </c>
      <c r="CX6" s="35">
        <f>IF(CX7="",NA(),CX7)</f>
        <v>80.63</v>
      </c>
      <c r="CY6" s="35">
        <f t="shared" ref="CY6:DG6" si="11">IF(CY7="",NA(),CY7)</f>
        <v>82.49</v>
      </c>
      <c r="CZ6" s="35">
        <f t="shared" si="11"/>
        <v>83.73</v>
      </c>
      <c r="DA6" s="35">
        <f t="shared" si="11"/>
        <v>84.22</v>
      </c>
      <c r="DB6" s="35">
        <f t="shared" si="11"/>
        <v>84.96</v>
      </c>
      <c r="DC6" s="35">
        <f t="shared" si="11"/>
        <v>70.14</v>
      </c>
      <c r="DD6" s="35">
        <f t="shared" si="11"/>
        <v>68.83</v>
      </c>
      <c r="DE6" s="35">
        <f t="shared" si="11"/>
        <v>68.459999999999994</v>
      </c>
      <c r="DF6" s="35">
        <f t="shared" si="11"/>
        <v>67.22</v>
      </c>
      <c r="DG6" s="35">
        <f t="shared" si="11"/>
        <v>67.459999999999994</v>
      </c>
      <c r="DH6" s="34" t="str">
        <f>IF(DH7="","",IF(DH7="-","【-】","【"&amp;SUBSTITUTE(TEXT(DH7,"#,##0.00"),"-","△")&amp;"】"))</f>
        <v>【83.36】</v>
      </c>
      <c r="DI6" s="35">
        <f>IF(DI7="",NA(),DI7)</f>
        <v>9.92</v>
      </c>
      <c r="DJ6" s="35">
        <f t="shared" ref="DJ6:DR6" si="12">IF(DJ7="",NA(),DJ7)</f>
        <v>10.94</v>
      </c>
      <c r="DK6" s="35">
        <f t="shared" si="12"/>
        <v>12.83</v>
      </c>
      <c r="DL6" s="35">
        <f t="shared" si="12"/>
        <v>14.73</v>
      </c>
      <c r="DM6" s="35">
        <f t="shared" si="12"/>
        <v>16.649999999999999</v>
      </c>
      <c r="DN6" s="35">
        <f t="shared" si="12"/>
        <v>14.53</v>
      </c>
      <c r="DO6" s="35">
        <f t="shared" si="12"/>
        <v>17.72</v>
      </c>
      <c r="DP6" s="35">
        <f t="shared" si="12"/>
        <v>18.920000000000002</v>
      </c>
      <c r="DQ6" s="35">
        <f t="shared" si="12"/>
        <v>14.76</v>
      </c>
      <c r="DR6" s="35">
        <f t="shared" si="12"/>
        <v>15.02</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【0.01】</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8" s="36" customFormat="1" x14ac:dyDescent="0.15">
      <c r="A7" s="28"/>
      <c r="B7" s="37">
        <v>2018</v>
      </c>
      <c r="C7" s="37">
        <v>244414</v>
      </c>
      <c r="D7" s="37">
        <v>46</v>
      </c>
      <c r="E7" s="37">
        <v>17</v>
      </c>
      <c r="F7" s="37">
        <v>4</v>
      </c>
      <c r="G7" s="37">
        <v>0</v>
      </c>
      <c r="H7" s="37" t="s">
        <v>96</v>
      </c>
      <c r="I7" s="37" t="s">
        <v>97</v>
      </c>
      <c r="J7" s="37" t="s">
        <v>98</v>
      </c>
      <c r="K7" s="37" t="s">
        <v>99</v>
      </c>
      <c r="L7" s="37" t="s">
        <v>100</v>
      </c>
      <c r="M7" s="37" t="s">
        <v>101</v>
      </c>
      <c r="N7" s="38" t="s">
        <v>102</v>
      </c>
      <c r="O7" s="38">
        <v>58.93</v>
      </c>
      <c r="P7" s="38">
        <v>45.01</v>
      </c>
      <c r="Q7" s="38">
        <v>98.09</v>
      </c>
      <c r="R7" s="38">
        <v>2700</v>
      </c>
      <c r="S7" s="38">
        <v>14682</v>
      </c>
      <c r="T7" s="38">
        <v>103.06</v>
      </c>
      <c r="U7" s="38">
        <v>142.46</v>
      </c>
      <c r="V7" s="38">
        <v>6568</v>
      </c>
      <c r="W7" s="38">
        <v>5.16</v>
      </c>
      <c r="X7" s="38">
        <v>1272.8699999999999</v>
      </c>
      <c r="Y7" s="38">
        <v>106.97</v>
      </c>
      <c r="Z7" s="38">
        <v>105.79</v>
      </c>
      <c r="AA7" s="38">
        <v>104.96</v>
      </c>
      <c r="AB7" s="38">
        <v>105.77</v>
      </c>
      <c r="AC7" s="38">
        <v>103.78</v>
      </c>
      <c r="AD7" s="38">
        <v>96.83</v>
      </c>
      <c r="AE7" s="38">
        <v>98.32</v>
      </c>
      <c r="AF7" s="38">
        <v>98.04</v>
      </c>
      <c r="AG7" s="38">
        <v>99.91</v>
      </c>
      <c r="AH7" s="38">
        <v>98.03</v>
      </c>
      <c r="AI7" s="38">
        <v>101.92</v>
      </c>
      <c r="AJ7" s="38">
        <v>0</v>
      </c>
      <c r="AK7" s="38">
        <v>0</v>
      </c>
      <c r="AL7" s="38">
        <v>0</v>
      </c>
      <c r="AM7" s="38">
        <v>0</v>
      </c>
      <c r="AN7" s="38">
        <v>0</v>
      </c>
      <c r="AO7" s="38">
        <v>172.52</v>
      </c>
      <c r="AP7" s="38">
        <v>201.29</v>
      </c>
      <c r="AQ7" s="38">
        <v>208.1</v>
      </c>
      <c r="AR7" s="38">
        <v>148.76</v>
      </c>
      <c r="AS7" s="38">
        <v>179.15</v>
      </c>
      <c r="AT7" s="38">
        <v>88.06</v>
      </c>
      <c r="AU7" s="38">
        <v>302.56</v>
      </c>
      <c r="AV7" s="38">
        <v>336.93</v>
      </c>
      <c r="AW7" s="38">
        <v>353.57</v>
      </c>
      <c r="AX7" s="38">
        <v>369.97</v>
      </c>
      <c r="AY7" s="38">
        <v>384.18</v>
      </c>
      <c r="AZ7" s="38">
        <v>69.430000000000007</v>
      </c>
      <c r="BA7" s="38">
        <v>81.19</v>
      </c>
      <c r="BB7" s="38">
        <v>75.290000000000006</v>
      </c>
      <c r="BC7" s="38">
        <v>129.05000000000001</v>
      </c>
      <c r="BD7" s="38">
        <v>131.47999999999999</v>
      </c>
      <c r="BE7" s="38">
        <v>54.23</v>
      </c>
      <c r="BF7" s="38">
        <v>642.33000000000004</v>
      </c>
      <c r="BG7" s="38">
        <v>859.71</v>
      </c>
      <c r="BH7" s="38">
        <v>595.12</v>
      </c>
      <c r="BI7" s="38">
        <v>418.99</v>
      </c>
      <c r="BJ7" s="38">
        <v>406.18</v>
      </c>
      <c r="BK7" s="38">
        <v>1671.86</v>
      </c>
      <c r="BL7" s="38">
        <v>1673.47</v>
      </c>
      <c r="BM7" s="38">
        <v>1592.72</v>
      </c>
      <c r="BN7" s="38">
        <v>1223.96</v>
      </c>
      <c r="BO7" s="38">
        <v>1269.1500000000001</v>
      </c>
      <c r="BP7" s="38">
        <v>1209.4000000000001</v>
      </c>
      <c r="BQ7" s="38">
        <v>110.99</v>
      </c>
      <c r="BR7" s="38">
        <v>114.79</v>
      </c>
      <c r="BS7" s="38">
        <v>100</v>
      </c>
      <c r="BT7" s="38">
        <v>100</v>
      </c>
      <c r="BU7" s="38">
        <v>100</v>
      </c>
      <c r="BV7" s="38">
        <v>50.54</v>
      </c>
      <c r="BW7" s="38">
        <v>49.22</v>
      </c>
      <c r="BX7" s="38">
        <v>53.7</v>
      </c>
      <c r="BY7" s="38">
        <v>61.54</v>
      </c>
      <c r="BZ7" s="38">
        <v>63.97</v>
      </c>
      <c r="CA7" s="38">
        <v>74.48</v>
      </c>
      <c r="CB7" s="38">
        <v>138.15</v>
      </c>
      <c r="CC7" s="38">
        <v>133.12</v>
      </c>
      <c r="CD7" s="38">
        <v>152.12</v>
      </c>
      <c r="CE7" s="38">
        <v>168.84</v>
      </c>
      <c r="CF7" s="38">
        <v>169.91</v>
      </c>
      <c r="CG7" s="38">
        <v>320.36</v>
      </c>
      <c r="CH7" s="38">
        <v>332.02</v>
      </c>
      <c r="CI7" s="38">
        <v>300.35000000000002</v>
      </c>
      <c r="CJ7" s="38">
        <v>267.86</v>
      </c>
      <c r="CK7" s="38">
        <v>256.82</v>
      </c>
      <c r="CL7" s="38">
        <v>219.46</v>
      </c>
      <c r="CM7" s="38" t="s">
        <v>102</v>
      </c>
      <c r="CN7" s="38" t="s">
        <v>102</v>
      </c>
      <c r="CO7" s="38" t="s">
        <v>102</v>
      </c>
      <c r="CP7" s="38" t="s">
        <v>102</v>
      </c>
      <c r="CQ7" s="38" t="s">
        <v>102</v>
      </c>
      <c r="CR7" s="38">
        <v>34.74</v>
      </c>
      <c r="CS7" s="38">
        <v>36.65</v>
      </c>
      <c r="CT7" s="38">
        <v>37.72</v>
      </c>
      <c r="CU7" s="38">
        <v>37.08</v>
      </c>
      <c r="CV7" s="38">
        <v>37.46</v>
      </c>
      <c r="CW7" s="38">
        <v>42.82</v>
      </c>
      <c r="CX7" s="38">
        <v>80.63</v>
      </c>
      <c r="CY7" s="38">
        <v>82.49</v>
      </c>
      <c r="CZ7" s="38">
        <v>83.73</v>
      </c>
      <c r="DA7" s="38">
        <v>84.22</v>
      </c>
      <c r="DB7" s="38">
        <v>84.96</v>
      </c>
      <c r="DC7" s="38">
        <v>70.14</v>
      </c>
      <c r="DD7" s="38">
        <v>68.83</v>
      </c>
      <c r="DE7" s="38">
        <v>68.459999999999994</v>
      </c>
      <c r="DF7" s="38">
        <v>67.22</v>
      </c>
      <c r="DG7" s="38">
        <v>67.459999999999994</v>
      </c>
      <c r="DH7" s="38">
        <v>83.36</v>
      </c>
      <c r="DI7" s="38">
        <v>9.92</v>
      </c>
      <c r="DJ7" s="38">
        <v>10.94</v>
      </c>
      <c r="DK7" s="38">
        <v>12.83</v>
      </c>
      <c r="DL7" s="38">
        <v>14.73</v>
      </c>
      <c r="DM7" s="38">
        <v>16.649999999999999</v>
      </c>
      <c r="DN7" s="38">
        <v>14.53</v>
      </c>
      <c r="DO7" s="38">
        <v>17.72</v>
      </c>
      <c r="DP7" s="38">
        <v>18.920000000000002</v>
      </c>
      <c r="DQ7" s="38">
        <v>14.76</v>
      </c>
      <c r="DR7" s="38">
        <v>15.02</v>
      </c>
      <c r="DS7" s="38">
        <v>24.88</v>
      </c>
      <c r="DT7" s="38">
        <v>0</v>
      </c>
      <c r="DU7" s="38">
        <v>0</v>
      </c>
      <c r="DV7" s="38">
        <v>0</v>
      </c>
      <c r="DW7" s="38">
        <v>0</v>
      </c>
      <c r="DX7" s="38">
        <v>0</v>
      </c>
      <c r="DY7" s="38">
        <v>0</v>
      </c>
      <c r="DZ7" s="38">
        <v>0</v>
      </c>
      <c r="EA7" s="38">
        <v>0</v>
      </c>
      <c r="EB7" s="38">
        <v>0</v>
      </c>
      <c r="EC7" s="38">
        <v>0</v>
      </c>
      <c r="ED7" s="38">
        <v>0.01</v>
      </c>
      <c r="EE7" s="38">
        <v>0</v>
      </c>
      <c r="EF7" s="38">
        <v>0</v>
      </c>
      <c r="EG7" s="38">
        <v>0</v>
      </c>
      <c r="EH7" s="38">
        <v>0</v>
      </c>
      <c r="EI7" s="38">
        <v>0</v>
      </c>
      <c r="EJ7" s="38">
        <v>0.08</v>
      </c>
      <c r="EK7" s="38">
        <v>0.26</v>
      </c>
      <c r="EL7" s="38">
        <v>0.13</v>
      </c>
      <c r="EM7" s="38">
        <v>0.13</v>
      </c>
      <c r="EN7" s="38">
        <v>0.09</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2020-01-15T06:45:11Z</cp:lastPrinted>
  <dcterms:created xsi:type="dcterms:W3CDTF">2019-12-05T04:50:24Z</dcterms:created>
  <dcterms:modified xsi:type="dcterms:W3CDTF">2020-01-15T06:46:42Z</dcterms:modified>
  <cp:category/>
</cp:coreProperties>
</file>