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atanabe_kenichi\Desktop\経営分析0205\"/>
    </mc:Choice>
  </mc:AlternateContent>
  <workbookProtection workbookAlgorithmName="SHA-512" workbookHashValue="RqH/+f0DTnn7ywxROXC9MIWecAH64ufrRMCt1RNObbSLuGZUdwrAZ1rx8BBcaUcOqnHWzMVw4W9hCXdb/SSZhQ==" workbookSaltValue="7dGiTlLOkV6zmi5jTZYEPg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<sst xmlns="http://schemas.openxmlformats.org/spreadsheetml/2006/main" count="233" uniqueCount="113">
  <si>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</si>
  <si>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</si>
  <si>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</si>
  <si>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</si>
  <si>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</si>
  <si>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</si>
  <si>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</si>
  <si>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</si>
  <si>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</si>
  <si>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</si>
  <si>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</si>
  <si>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</si>
  <si>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</si>
  <si>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</si>
  <si>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</si>
  <si>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</si>
  <si>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</si>
  <si>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</si>
  <si>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</si>
  <si>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</si>
  <si>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</si>
  <si>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</si>
  <si>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</si>
  <si>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</si>
  <si>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</si>
  <si>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</si>
  <si>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</si>
  <si>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</si>
  <si>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</si>
  <si>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</si>
  <si>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</si>
  <si>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</si>
  <si>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</si>
  <si>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</si>
  <si>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</si>
  <si>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</si>
  <si>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</si>
  <si>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</si>
  <si>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</si>
  <si>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</si>
  <si>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</si>
  <si>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</si>
  <si>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</si>
  <si>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</si>
  <si>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</si>
  <si>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</si>
  <si>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</si>
  <si>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</si>
  <si>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</si>
  <si>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</si>
  <si>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</si>
  <si>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</si>
  <si>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</si>
  <si>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</si>
  <si>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</si>
  <si>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</si>
  <si>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</si>
  <si>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</si>
  <si>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</si>
  <si>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</si>
  <si>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</si>
  <si>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</si>
  <si>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</si>
  <si>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</si>
  <si>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</si>
  <si>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</si>
  <si>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</si>
  <si>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</si>
  <si>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</si>
  <si>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</si>
  <si>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</si>
  <si>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</si>
  <si>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</si>
  <si>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</si>
  <si>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</si>
  <si>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</si>
  <si>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</si>
  <si>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</si>
  <si>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</si>
  <si>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</si>
  <si>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</si>
  <si>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</si>
  <si>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</si>
  <si>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</si>
  <si>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</si>
  <si>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</si>
  <si>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</si>
  <si>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</si>
  <si>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</si>
  <si>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</si>
  <si>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</si>
  <si>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</si>
  <si>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</si>
  <si>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</si>
  <si>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</si>
  <si>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</si>
  <si>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</si>
  <si>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朝日町</t>
  </si>
  <si>
    <t>法非適用</t>
  </si>
  <si>
    <t>下水道事業</t>
  </si>
  <si>
    <t>公共下水道</t>
  </si>
  <si>
    <t>Cc2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</si>
  <si>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</si>
  <si>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</si>
  <si>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</si>
  <si>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</si>
  <si>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</si>
  <si>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</si>
  <si>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</si>
  <si>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</si>
  <si>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Ｈ２９年度の料金改定により料金収入は上昇しているものの、維持管理費や支払利息等の費用も上昇しているため、一般会計からの繰り入れによる経営状態に変わりはなく、法適用化に向けて経営改善などの取り組みが必要であると考える。また、企業債償還はＨ２８年度が最大となっており、今後も雨水関連事業による起債借入を予定しているため、償還額も厳しい状況が続いていく。</t>
    <rPh sb="78" eb="79">
      <t>ホウ</t>
    </rPh>
    <rPh sb="79" eb="81">
      <t>テキヨウ</t>
    </rPh>
    <rPh sb="81" eb="82">
      <t>カ</t>
    </rPh>
    <rPh sb="83" eb="84">
      <t>ム</t>
    </rPh>
    <phoneticPr fontId="4"/>
  </si>
  <si>
    <t>下水道の埋設状況は布設から約４２年が経過しており、今後老朽化が進んでいく状況ではあるが、管渠の改善等は適切に行っている。近い将来対応年数を迎えるため、計画的に下水道管の更新計画を立てる必要がある。</t>
    <phoneticPr fontId="4"/>
  </si>
  <si>
    <t>下水道整備については、ほぼ完了となっている。また、Ｈ２９年度から料金改定を行ったが、汚水処理費を下水道使用料で賄うことができない状況である。今後人口減少が予想され、財政が厳しくなる中で、下水道管の更新を含め、令和2年度に経営戦略を策定し、総合的に計画を立てていく必要があると考える。</t>
    <rPh sb="104" eb="106">
      <t>レイワ</t>
    </rPh>
    <rPh sb="107" eb="109">
      <t>ネンド</t>
    </rPh>
    <rPh sb="115" eb="117">
      <t>サクテイ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</si>
</sst>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67-462F-A255-B658248AE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81043760"/>
        <c:axId val="-1781037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0.11</c:v>
                </c:pt>
                <c:pt idx="2">
                  <c:v>0.15</c:v>
                </c:pt>
                <c:pt idx="3">
                  <c:v>0.16</c:v>
                </c:pt>
                <c:pt idx="4">
                  <c:v>0.13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667-462F-A255-B658248AE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81043760"/>
        <c:axId val="-1781037232"/>
      </c:lineChart>
      <c:dateAx>
        <c:axId val="-1781043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781037232"/>
        <c:crosses val="autoZero"/>
        <c:auto val="1"/>
        <c:lblOffset val="100"/>
        <c:baseTimeUnit val="years"/>
      </c:dateAx>
      <c:valAx>
        <c:axId val="-1781037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1781043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12-47E8-9A59-67501D166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47435376"/>
        <c:axId val="-1647437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54.44</c:v>
                </c:pt>
                <c:pt idx="1">
                  <c:v>54.67</c:v>
                </c:pt>
                <c:pt idx="2">
                  <c:v>53.51</c:v>
                </c:pt>
                <c:pt idx="3">
                  <c:v>53.5</c:v>
                </c:pt>
                <c:pt idx="4">
                  <c:v>52.58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12-47E8-9A59-67501D166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47435376"/>
        <c:axId val="-1647437552"/>
      </c:lineChart>
      <c:dateAx>
        <c:axId val="-1647435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647437552"/>
        <c:crosses val="autoZero"/>
        <c:auto val="1"/>
        <c:lblOffset val="100"/>
        <c:baseTimeUnit val="years"/>
      </c:dateAx>
      <c:valAx>
        <c:axId val="-1647437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1647435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96.81</c:v>
                </c:pt>
                <c:pt idx="1">
                  <c:v>97.12</c:v>
                </c:pt>
                <c:pt idx="2">
                  <c:v>97.16</c:v>
                </c:pt>
                <c:pt idx="3">
                  <c:v>97.45</c:v>
                </c:pt>
                <c:pt idx="4">
                  <c:v>97.72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C5-4757-A630-63C3667A7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47430480"/>
        <c:axId val="-1647426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84.2</c:v>
                </c:pt>
                <c:pt idx="1">
                  <c:v>83.8</c:v>
                </c:pt>
                <c:pt idx="2">
                  <c:v>83.91</c:v>
                </c:pt>
                <c:pt idx="3">
                  <c:v>83.51</c:v>
                </c:pt>
                <c:pt idx="4">
                  <c:v>83.02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C5-4757-A630-63C3667A7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47430480"/>
        <c:axId val="-1647426128"/>
      </c:lineChart>
      <c:dateAx>
        <c:axId val="-1647430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647426128"/>
        <c:crosses val="autoZero"/>
        <c:auto val="1"/>
        <c:lblOffset val="100"/>
        <c:baseTimeUnit val="years"/>
      </c:dateAx>
      <c:valAx>
        <c:axId val="-1647426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1647430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90.09</c:v>
                </c:pt>
                <c:pt idx="1">
                  <c:v>74.8</c:v>
                </c:pt>
                <c:pt idx="2">
                  <c:v>86.2</c:v>
                </c:pt>
                <c:pt idx="3">
                  <c:v>70.760000000000005</c:v>
                </c:pt>
                <c:pt idx="4">
                  <c:v>71.63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5F-4E02-A478-CC7DEC61E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81050832"/>
        <c:axId val="-1781050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5F-4E02-A478-CC7DEC61E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81050832"/>
        <c:axId val="-1781050288"/>
      </c:lineChart>
      <c:dateAx>
        <c:axId val="-1781050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781050288"/>
        <c:crosses val="autoZero"/>
        <c:auto val="1"/>
        <c:lblOffset val="100"/>
        <c:baseTimeUnit val="years"/>
      </c:dateAx>
      <c:valAx>
        <c:axId val="-1781050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178105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27-41BC-8D5F-5CEB8BA8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84197712"/>
        <c:axId val="-1984196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327-41BC-8D5F-5CEB8BA8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84197712"/>
        <c:axId val="-1984196624"/>
      </c:lineChart>
      <c:dateAx>
        <c:axId val="-1984197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984196624"/>
        <c:crosses val="autoZero"/>
        <c:auto val="1"/>
        <c:lblOffset val="100"/>
        <c:baseTimeUnit val="years"/>
      </c:dateAx>
      <c:valAx>
        <c:axId val="-1984196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1984197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17-43B6-9354-88D33866D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84201520"/>
        <c:axId val="-1984204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17-43B6-9354-88D33866D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84201520"/>
        <c:axId val="-1984204784"/>
      </c:lineChart>
      <c:dateAx>
        <c:axId val="-1984201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984204784"/>
        <c:crosses val="autoZero"/>
        <c:auto val="1"/>
        <c:lblOffset val="100"/>
        <c:baseTimeUnit val="years"/>
      </c:dateAx>
      <c:valAx>
        <c:axId val="-1984204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1984201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80-4C06-BC5B-EFBB9DA79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84203696"/>
        <c:axId val="-1984200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80-4C06-BC5B-EFBB9DA79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84203696"/>
        <c:axId val="-1984200976"/>
      </c:lineChart>
      <c:dateAx>
        <c:axId val="-1984203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984200976"/>
        <c:crosses val="autoZero"/>
        <c:auto val="1"/>
        <c:lblOffset val="100"/>
        <c:baseTimeUnit val="years"/>
      </c:dateAx>
      <c:valAx>
        <c:axId val="-1984200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1984203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E2-476E-A55F-E1D92B74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84202608"/>
        <c:axId val="-1984199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E2-476E-A55F-E1D92B74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84202608"/>
        <c:axId val="-1984199888"/>
      </c:lineChart>
      <c:dateAx>
        <c:axId val="-1984202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984199888"/>
        <c:crosses val="autoZero"/>
        <c:auto val="1"/>
        <c:lblOffset val="100"/>
        <c:baseTimeUnit val="years"/>
      </c:dateAx>
      <c:valAx>
        <c:axId val="-1984199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1984202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850.06</c:v>
                </c:pt>
                <c:pt idx="1">
                  <c:v>1300.25</c:v>
                </c:pt>
                <c:pt idx="2">
                  <c:v>2170.25</c:v>
                </c:pt>
                <c:pt idx="3">
                  <c:v>1842.44</c:v>
                </c:pt>
                <c:pt idx="4">
                  <c:v>1746.3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51-4E68-9678-65BBC6DDB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84196080"/>
        <c:axId val="-1984208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1136.5</c:v>
                </c:pt>
                <c:pt idx="1">
                  <c:v>1118.56</c:v>
                </c:pt>
                <c:pt idx="2">
                  <c:v>1111.31</c:v>
                </c:pt>
                <c:pt idx="3">
                  <c:v>966.33</c:v>
                </c:pt>
                <c:pt idx="4">
                  <c:v>958.81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51-4E68-9678-65BBC6DDB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84196080"/>
        <c:axId val="-1984208592"/>
      </c:lineChart>
      <c:dateAx>
        <c:axId val="-1984196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984208592"/>
        <c:crosses val="autoZero"/>
        <c:auto val="1"/>
        <c:lblOffset val="100"/>
        <c:baseTimeUnit val="years"/>
      </c:dateAx>
      <c:valAx>
        <c:axId val="-1984208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1984196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69.3</c:v>
                </c:pt>
                <c:pt idx="1">
                  <c:v>52.61</c:v>
                </c:pt>
                <c:pt idx="2">
                  <c:v>65.42</c:v>
                </c:pt>
                <c:pt idx="3">
                  <c:v>50.28</c:v>
                </c:pt>
                <c:pt idx="4">
                  <c:v>90.33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48-46AD-943D-3A1E26A51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84199344"/>
        <c:axId val="-1984198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71.650000000000006</c:v>
                </c:pt>
                <c:pt idx="1">
                  <c:v>72.33</c:v>
                </c:pt>
                <c:pt idx="2">
                  <c:v>75.540000000000006</c:v>
                </c:pt>
                <c:pt idx="3">
                  <c:v>81.739999999999995</c:v>
                </c:pt>
                <c:pt idx="4">
                  <c:v>82.88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48-46AD-943D-3A1E26A51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84199344"/>
        <c:axId val="-1984198800"/>
      </c:lineChart>
      <c:dateAx>
        <c:axId val="-1984199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984198800"/>
        <c:crosses val="autoZero"/>
        <c:auto val="1"/>
        <c:lblOffset val="100"/>
        <c:baseTimeUnit val="years"/>
      </c:dateAx>
      <c:valAx>
        <c:axId val="-1984198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1984199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171.38</c:v>
                </c:pt>
                <c:pt idx="1">
                  <c:v>226.6</c:v>
                </c:pt>
                <c:pt idx="2">
                  <c:v>180.96</c:v>
                </c:pt>
                <c:pt idx="3">
                  <c:v>264.02999999999997</c:v>
                </c:pt>
                <c:pt idx="4">
                  <c:v>150.87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FB-4DBF-8623-EF7D4B718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84194992"/>
        <c:axId val="-1984193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217.82</c:v>
                </c:pt>
                <c:pt idx="1">
                  <c:v>215.28</c:v>
                </c:pt>
                <c:pt idx="2">
                  <c:v>207.96</c:v>
                </c:pt>
                <c:pt idx="3">
                  <c:v>194.31</c:v>
                </c:pt>
                <c:pt idx="4">
                  <c:v>190.99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FB-4DBF-8623-EF7D4B718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84194992"/>
        <c:axId val="-1984193360"/>
      </c:lineChart>
      <c:dateAx>
        <c:axId val="-198419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984193360"/>
        <c:crosses val="autoZero"/>
        <c:auto val="1"/>
        <c:lblOffset val="100"/>
        <c:baseTimeUnit val="years"/>
      </c:dateAx>
      <c:valAx>
        <c:axId val="-1984193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198419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B14" sqref="B14:BJ15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三重県　朝日町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公共下水道</v>
      </c>
      <c r="Q8" s="48"/>
      <c r="R8" s="48"/>
      <c r="S8" s="48"/>
      <c r="T8" s="48"/>
      <c r="U8" s="48"/>
      <c r="V8" s="48"/>
      <c r="W8" s="48" t="str">
        <f>データ!L6</f>
        <v>Cc2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10837</v>
      </c>
      <c r="AM8" s="50"/>
      <c r="AN8" s="50"/>
      <c r="AO8" s="50"/>
      <c r="AP8" s="50"/>
      <c r="AQ8" s="50"/>
      <c r="AR8" s="50"/>
      <c r="AS8" s="50"/>
      <c r="AT8" s="45">
        <f>データ!T6</f>
        <v>5.99</v>
      </c>
      <c r="AU8" s="45"/>
      <c r="AV8" s="45"/>
      <c r="AW8" s="45"/>
      <c r="AX8" s="45"/>
      <c r="AY8" s="45"/>
      <c r="AZ8" s="45"/>
      <c r="BA8" s="45"/>
      <c r="BB8" s="45">
        <f>データ!U6</f>
        <v>1809.18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99.13</v>
      </c>
      <c r="Q10" s="45"/>
      <c r="R10" s="45"/>
      <c r="S10" s="45"/>
      <c r="T10" s="45"/>
      <c r="U10" s="45"/>
      <c r="V10" s="45"/>
      <c r="W10" s="45">
        <f>データ!Q6</f>
        <v>86.96</v>
      </c>
      <c r="X10" s="45"/>
      <c r="Y10" s="45"/>
      <c r="Z10" s="45"/>
      <c r="AA10" s="45"/>
      <c r="AB10" s="45"/>
      <c r="AC10" s="45"/>
      <c r="AD10" s="50">
        <f>データ!R6</f>
        <v>2210</v>
      </c>
      <c r="AE10" s="50"/>
      <c r="AF10" s="50"/>
      <c r="AG10" s="50"/>
      <c r="AH10" s="50"/>
      <c r="AI10" s="50"/>
      <c r="AJ10" s="50"/>
      <c r="AK10" s="2"/>
      <c r="AL10" s="50">
        <f>データ!V6</f>
        <v>10776</v>
      </c>
      <c r="AM10" s="50"/>
      <c r="AN10" s="50"/>
      <c r="AO10" s="50"/>
      <c r="AP10" s="50"/>
      <c r="AQ10" s="50"/>
      <c r="AR10" s="50"/>
      <c r="AS10" s="50"/>
      <c r="AT10" s="45">
        <f>データ!W6</f>
        <v>2.82</v>
      </c>
      <c r="AU10" s="45"/>
      <c r="AV10" s="45"/>
      <c r="AW10" s="45"/>
      <c r="AX10" s="45"/>
      <c r="AY10" s="45"/>
      <c r="AZ10" s="45"/>
      <c r="BA10" s="45"/>
      <c r="BB10" s="45">
        <f>データ!X6</f>
        <v>3821.28</v>
      </c>
      <c r="BC10" s="45"/>
      <c r="BD10" s="45"/>
      <c r="BE10" s="45"/>
      <c r="BF10" s="45"/>
      <c r="BG10" s="45"/>
      <c r="BH10" s="45"/>
      <c r="BI10" s="45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 x14ac:dyDescent="0.15">
      <c r="A14" s="2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3" t="s">
        <v>110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3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3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3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3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3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3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3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3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3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3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3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3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3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3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3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3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3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3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27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3" t="s">
        <v>111</v>
      </c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3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3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3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3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3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3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3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3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3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3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3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3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5"/>
    </row>
    <row r="60" spans="1:78" ht="13.5" customHeight="1" x14ac:dyDescent="0.15">
      <c r="A60" s="2"/>
      <c r="B60" s="59" t="s">
        <v>28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53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5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53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3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29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3" t="s">
        <v>112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3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3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3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3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3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3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3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3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3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3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3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3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3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3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3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【682.78】</v>
      </c>
      <c r="I86" s="26" t="str">
        <f>データ!CA6</f>
        <v>【100.91】</v>
      </c>
      <c r="J86" s="26" t="str">
        <f>データ!CL6</f>
        <v>【136.86】</v>
      </c>
      <c r="K86" s="26" t="str">
        <f>データ!CW6</f>
        <v>【58.98】</v>
      </c>
      <c r="L86" s="26" t="str">
        <f>データ!DH6</f>
        <v>【95.20】</v>
      </c>
      <c r="M86" s="26" t="s">
        <v>43</v>
      </c>
      <c r="N86" s="26" t="s">
        <v>44</v>
      </c>
      <c r="O86" s="26" t="str">
        <f>データ!EO6</f>
        <v>【0.23】</v>
      </c>
    </row>
  </sheetData>
  <sheetProtection algorithmName="SHA-512" hashValue="rUv3G+YrFS5x5ASAVScHLSw3BfEZiINdYbtIVcn2pzeAh/uZLXQIJAE9lK4G/gSO/wbFxj44PsO/ZSnSVFYTEw==" saltValue="RbkXkZpD8A0j3Y4s4j6E2Q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6" t="s">
        <v>54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55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28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57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58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59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60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61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62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63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64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65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66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67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2018</v>
      </c>
      <c r="C6" s="33">
        <f t="shared" ref="C6:X6" si="3">C7</f>
        <v>243434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三重県　朝日町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Cc2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99.13</v>
      </c>
      <c r="Q6" s="34">
        <f t="shared" si="3"/>
        <v>86.96</v>
      </c>
      <c r="R6" s="34">
        <f t="shared" si="3"/>
        <v>2210</v>
      </c>
      <c r="S6" s="34">
        <f t="shared" si="3"/>
        <v>10837</v>
      </c>
      <c r="T6" s="34">
        <f t="shared" si="3"/>
        <v>5.99</v>
      </c>
      <c r="U6" s="34">
        <f t="shared" si="3"/>
        <v>1809.18</v>
      </c>
      <c r="V6" s="34">
        <f t="shared" si="3"/>
        <v>10776</v>
      </c>
      <c r="W6" s="34">
        <f t="shared" si="3"/>
        <v>2.82</v>
      </c>
      <c r="X6" s="34">
        <f t="shared" si="3"/>
        <v>3821.28</v>
      </c>
      <c r="Y6" s="35">
        <f>IF(Y7="",NA(),Y7)</f>
        <v>90.09</v>
      </c>
      <c r="Z6" s="35">
        <f t="shared" ref="Z6:AH6" si="4">IF(Z7="",NA(),Z7)</f>
        <v>74.8</v>
      </c>
      <c r="AA6" s="35">
        <f t="shared" si="4"/>
        <v>86.2</v>
      </c>
      <c r="AB6" s="35">
        <f t="shared" si="4"/>
        <v>70.760000000000005</v>
      </c>
      <c r="AC6" s="35">
        <f t="shared" si="4"/>
        <v>71.63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850.06</v>
      </c>
      <c r="BG6" s="35">
        <f t="shared" ref="BG6:BO6" si="7">IF(BG7="",NA(),BG7)</f>
        <v>1300.25</v>
      </c>
      <c r="BH6" s="35">
        <f t="shared" si="7"/>
        <v>2170.25</v>
      </c>
      <c r="BI6" s="35">
        <f t="shared" si="7"/>
        <v>1842.44</v>
      </c>
      <c r="BJ6" s="35">
        <f t="shared" si="7"/>
        <v>1746.3</v>
      </c>
      <c r="BK6" s="35">
        <f t="shared" si="7"/>
        <v>1136.5</v>
      </c>
      <c r="BL6" s="35">
        <f t="shared" si="7"/>
        <v>1118.56</v>
      </c>
      <c r="BM6" s="35">
        <f t="shared" si="7"/>
        <v>1111.31</v>
      </c>
      <c r="BN6" s="35">
        <f t="shared" si="7"/>
        <v>966.33</v>
      </c>
      <c r="BO6" s="35">
        <f t="shared" si="7"/>
        <v>958.81</v>
      </c>
      <c r="BP6" s="34" t="str">
        <f>IF(BP7="","",IF(BP7="-","【-】","【"&amp;SUBSTITUTE(TEXT(BP7,"#,##0.00"),"-","△")&amp;"】"))</f>
        <v>【682.78】</v>
      </c>
      <c r="BQ6" s="35">
        <f>IF(BQ7="",NA(),BQ7)</f>
        <v>69.3</v>
      </c>
      <c r="BR6" s="35">
        <f t="shared" ref="BR6:BZ6" si="8">IF(BR7="",NA(),BR7)</f>
        <v>52.61</v>
      </c>
      <c r="BS6" s="35">
        <f t="shared" si="8"/>
        <v>65.42</v>
      </c>
      <c r="BT6" s="35">
        <f t="shared" si="8"/>
        <v>50.28</v>
      </c>
      <c r="BU6" s="35">
        <f t="shared" si="8"/>
        <v>90.33</v>
      </c>
      <c r="BV6" s="35">
        <f t="shared" si="8"/>
        <v>71.650000000000006</v>
      </c>
      <c r="BW6" s="35">
        <f t="shared" si="8"/>
        <v>72.33</v>
      </c>
      <c r="BX6" s="35">
        <f t="shared" si="8"/>
        <v>75.540000000000006</v>
      </c>
      <c r="BY6" s="35">
        <f t="shared" si="8"/>
        <v>81.739999999999995</v>
      </c>
      <c r="BZ6" s="35">
        <f t="shared" si="8"/>
        <v>82.88</v>
      </c>
      <c r="CA6" s="34" t="str">
        <f>IF(CA7="","",IF(CA7="-","【-】","【"&amp;SUBSTITUTE(TEXT(CA7,"#,##0.00"),"-","△")&amp;"】"))</f>
        <v>【100.91】</v>
      </c>
      <c r="CB6" s="35">
        <f>IF(CB7="",NA(),CB7)</f>
        <v>171.38</v>
      </c>
      <c r="CC6" s="35">
        <f t="shared" ref="CC6:CK6" si="9">IF(CC7="",NA(),CC7)</f>
        <v>226.6</v>
      </c>
      <c r="CD6" s="35">
        <f t="shared" si="9"/>
        <v>180.96</v>
      </c>
      <c r="CE6" s="35">
        <f t="shared" si="9"/>
        <v>264.02999999999997</v>
      </c>
      <c r="CF6" s="35">
        <f t="shared" si="9"/>
        <v>150.87</v>
      </c>
      <c r="CG6" s="35">
        <f t="shared" si="9"/>
        <v>217.82</v>
      </c>
      <c r="CH6" s="35">
        <f t="shared" si="9"/>
        <v>215.28</v>
      </c>
      <c r="CI6" s="35">
        <f t="shared" si="9"/>
        <v>207.96</v>
      </c>
      <c r="CJ6" s="35">
        <f t="shared" si="9"/>
        <v>194.31</v>
      </c>
      <c r="CK6" s="35">
        <f t="shared" si="9"/>
        <v>190.99</v>
      </c>
      <c r="CL6" s="34" t="str">
        <f>IF(CL7="","",IF(CL7="-","【-】","【"&amp;SUBSTITUTE(TEXT(CL7,"#,##0.00"),"-","△")&amp;"】"))</f>
        <v>【136.86】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>
        <f t="shared" si="10"/>
        <v>54.44</v>
      </c>
      <c r="CS6" s="35">
        <f t="shared" si="10"/>
        <v>54.67</v>
      </c>
      <c r="CT6" s="35">
        <f t="shared" si="10"/>
        <v>53.51</v>
      </c>
      <c r="CU6" s="35">
        <f t="shared" si="10"/>
        <v>53.5</v>
      </c>
      <c r="CV6" s="35">
        <f t="shared" si="10"/>
        <v>52.58</v>
      </c>
      <c r="CW6" s="34" t="str">
        <f>IF(CW7="","",IF(CW7="-","【-】","【"&amp;SUBSTITUTE(TEXT(CW7,"#,##0.00"),"-","△")&amp;"】"))</f>
        <v>【58.98】</v>
      </c>
      <c r="CX6" s="35">
        <f>IF(CX7="",NA(),CX7)</f>
        <v>96.81</v>
      </c>
      <c r="CY6" s="35">
        <f t="shared" ref="CY6:DG6" si="11">IF(CY7="",NA(),CY7)</f>
        <v>97.12</v>
      </c>
      <c r="CZ6" s="35">
        <f t="shared" si="11"/>
        <v>97.16</v>
      </c>
      <c r="DA6" s="35">
        <f t="shared" si="11"/>
        <v>97.45</v>
      </c>
      <c r="DB6" s="35">
        <f t="shared" si="11"/>
        <v>97.72</v>
      </c>
      <c r="DC6" s="35">
        <f t="shared" si="11"/>
        <v>84.2</v>
      </c>
      <c r="DD6" s="35">
        <f t="shared" si="11"/>
        <v>83.8</v>
      </c>
      <c r="DE6" s="35">
        <f t="shared" si="11"/>
        <v>83.91</v>
      </c>
      <c r="DF6" s="35">
        <f t="shared" si="11"/>
        <v>83.51</v>
      </c>
      <c r="DG6" s="35">
        <f t="shared" si="11"/>
        <v>83.02</v>
      </c>
      <c r="DH6" s="34" t="str">
        <f>IF(DH7="","",IF(DH7="-","【-】","【"&amp;SUBSTITUTE(TEXT(DH7,"#,##0.00"),"-","△")&amp;"】"))</f>
        <v>【95.20】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5">
        <f t="shared" si="14"/>
        <v>0.48</v>
      </c>
      <c r="EJ6" s="35">
        <f t="shared" si="14"/>
        <v>0.04</v>
      </c>
      <c r="EK6" s="35">
        <f t="shared" si="14"/>
        <v>0.11</v>
      </c>
      <c r="EL6" s="35">
        <f t="shared" si="14"/>
        <v>0.15</v>
      </c>
      <c r="EM6" s="35">
        <f t="shared" si="14"/>
        <v>0.16</v>
      </c>
      <c r="EN6" s="35">
        <f t="shared" si="14"/>
        <v>0.13</v>
      </c>
      <c r="EO6" s="34" t="str">
        <f>IF(EO7="","",IF(EO7="-","【-】","【"&amp;SUBSTITUTE(TEXT(EO7,"#,##0.00"),"-","△")&amp;"】"))</f>
        <v>【0.23】</v>
      </c>
    </row>
    <row r="7" spans="1:145" s="36" customFormat="1" x14ac:dyDescent="0.15">
      <c r="A7" s="28"/>
      <c r="B7" s="37">
        <v>2018</v>
      </c>
      <c r="C7" s="37">
        <v>243434</v>
      </c>
      <c r="D7" s="37">
        <v>47</v>
      </c>
      <c r="E7" s="37">
        <v>17</v>
      </c>
      <c r="F7" s="37">
        <v>1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99.13</v>
      </c>
      <c r="Q7" s="38">
        <v>86.96</v>
      </c>
      <c r="R7" s="38">
        <v>2210</v>
      </c>
      <c r="S7" s="38">
        <v>10837</v>
      </c>
      <c r="T7" s="38">
        <v>5.99</v>
      </c>
      <c r="U7" s="38">
        <v>1809.18</v>
      </c>
      <c r="V7" s="38">
        <v>10776</v>
      </c>
      <c r="W7" s="38">
        <v>2.82</v>
      </c>
      <c r="X7" s="38">
        <v>3821.28</v>
      </c>
      <c r="Y7" s="38">
        <v>90.09</v>
      </c>
      <c r="Z7" s="38">
        <v>74.8</v>
      </c>
      <c r="AA7" s="38">
        <v>86.2</v>
      </c>
      <c r="AB7" s="38">
        <v>70.760000000000005</v>
      </c>
      <c r="AC7" s="38">
        <v>71.63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850.06</v>
      </c>
      <c r="BG7" s="38">
        <v>1300.25</v>
      </c>
      <c r="BH7" s="38">
        <v>2170.25</v>
      </c>
      <c r="BI7" s="38">
        <v>1842.44</v>
      </c>
      <c r="BJ7" s="38">
        <v>1746.3</v>
      </c>
      <c r="BK7" s="38">
        <v>1136.5</v>
      </c>
      <c r="BL7" s="38">
        <v>1118.56</v>
      </c>
      <c r="BM7" s="38">
        <v>1111.31</v>
      </c>
      <c r="BN7" s="38">
        <v>966.33</v>
      </c>
      <c r="BO7" s="38">
        <v>958.81</v>
      </c>
      <c r="BP7" s="38">
        <v>682.78</v>
      </c>
      <c r="BQ7" s="38">
        <v>69.3</v>
      </c>
      <c r="BR7" s="38">
        <v>52.61</v>
      </c>
      <c r="BS7" s="38">
        <v>65.42</v>
      </c>
      <c r="BT7" s="38">
        <v>50.28</v>
      </c>
      <c r="BU7" s="38">
        <v>90.33</v>
      </c>
      <c r="BV7" s="38">
        <v>71.650000000000006</v>
      </c>
      <c r="BW7" s="38">
        <v>72.33</v>
      </c>
      <c r="BX7" s="38">
        <v>75.540000000000006</v>
      </c>
      <c r="BY7" s="38">
        <v>81.739999999999995</v>
      </c>
      <c r="BZ7" s="38">
        <v>82.88</v>
      </c>
      <c r="CA7" s="38">
        <v>100.91</v>
      </c>
      <c r="CB7" s="38">
        <v>171.38</v>
      </c>
      <c r="CC7" s="38">
        <v>226.6</v>
      </c>
      <c r="CD7" s="38">
        <v>180.96</v>
      </c>
      <c r="CE7" s="38">
        <v>264.02999999999997</v>
      </c>
      <c r="CF7" s="38">
        <v>150.87</v>
      </c>
      <c r="CG7" s="38">
        <v>217.82</v>
      </c>
      <c r="CH7" s="38">
        <v>215.28</v>
      </c>
      <c r="CI7" s="38">
        <v>207.96</v>
      </c>
      <c r="CJ7" s="38">
        <v>194.31</v>
      </c>
      <c r="CK7" s="38">
        <v>190.99</v>
      </c>
      <c r="CL7" s="38">
        <v>136.86000000000001</v>
      </c>
      <c r="CM7" s="38" t="s">
        <v>103</v>
      </c>
      <c r="CN7" s="38" t="s">
        <v>103</v>
      </c>
      <c r="CO7" s="38" t="s">
        <v>103</v>
      </c>
      <c r="CP7" s="38" t="s">
        <v>103</v>
      </c>
      <c r="CQ7" s="38" t="s">
        <v>103</v>
      </c>
      <c r="CR7" s="38">
        <v>54.44</v>
      </c>
      <c r="CS7" s="38">
        <v>54.67</v>
      </c>
      <c r="CT7" s="38">
        <v>53.51</v>
      </c>
      <c r="CU7" s="38">
        <v>53.5</v>
      </c>
      <c r="CV7" s="38">
        <v>52.58</v>
      </c>
      <c r="CW7" s="38">
        <v>58.98</v>
      </c>
      <c r="CX7" s="38">
        <v>96.81</v>
      </c>
      <c r="CY7" s="38">
        <v>97.12</v>
      </c>
      <c r="CZ7" s="38">
        <v>97.16</v>
      </c>
      <c r="DA7" s="38">
        <v>97.45</v>
      </c>
      <c r="DB7" s="38">
        <v>97.72</v>
      </c>
      <c r="DC7" s="38">
        <v>84.2</v>
      </c>
      <c r="DD7" s="38">
        <v>83.8</v>
      </c>
      <c r="DE7" s="38">
        <v>83.91</v>
      </c>
      <c r="DF7" s="38">
        <v>83.51</v>
      </c>
      <c r="DG7" s="38">
        <v>83.02</v>
      </c>
      <c r="DH7" s="38">
        <v>95.2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0.48</v>
      </c>
      <c r="EJ7" s="38">
        <v>0.04</v>
      </c>
      <c r="EK7" s="38">
        <v>0.11</v>
      </c>
      <c r="EL7" s="38">
        <v>0.15</v>
      </c>
      <c r="EM7" s="38">
        <v>0.16</v>
      </c>
      <c r="EN7" s="38">
        <v>0.13</v>
      </c>
      <c r="EO7" s="38">
        <v>0.23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dcterms:created xsi:type="dcterms:W3CDTF">2019-12-05T05:05:36Z</dcterms:created>
  <dcterms:modified xsi:type="dcterms:W3CDTF">2020-02-05T00:18:49Z</dcterms:modified>
  <cp:category/>
</cp:coreProperties>
</file>