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下水道課\04_課全体に関するもの\21 調査・報告\01 庶務計画係\H31年度（令和元年）\0111経営比較分析表（H30決算）\【経営比較分析表】2018_243418_46_1718\"/>
    </mc:Choice>
  </mc:AlternateContent>
  <workbookProtection workbookAlgorithmName="SHA-512" workbookHashValue="RKEs67/rFDgnIPg8WlMhgT4wMUSPB+mGJvwBXtTxArN6HHxk8HVf7AZDW5+1/r9WmKADdWkznOgGgPLHbbSouw==" workbookSaltValue="PAJc0FTwuetruFGHMqGSR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I10" i="4"/>
  <c r="B10" i="4"/>
  <c r="AT8" i="4"/>
  <c r="AL8" i="4"/>
  <c r="W8" i="4"/>
  <c r="P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<sst xmlns="http://schemas.openxmlformats.org/spreadsheetml/2006/main" count="267" uniqueCount="111">
  <si>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</si>
  <si>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</si>
  <si>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</si>
  <si>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</si>
  <si>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</si>
  <si>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</si>
  <si>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</si>
  <si>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</si>
  <si>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</si>
  <si>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</si>
  <si>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</si>
  <si>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</si>
  <si>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</si>
  <si>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</si>
  <si>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</si>
  <si>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</si>
  <si>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</si>
  <si>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</si>
  <si>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</si>
  <si>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</si>
  <si>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</si>
  <si>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</si>
  <si>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</si>
  <si>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</si>
  <si>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</si>
  <si>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</si>
  <si>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</si>
  <si>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</si>
  <si>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</si>
  <si>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</si>
  <si>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</si>
  <si>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</si>
  <si>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</si>
  <si>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</si>
  <si>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</si>
  <si>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</si>
  <si>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</si>
  <si>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</si>
  <si>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</si>
  <si>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</si>
  <si>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</si>
  <si>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</si>
  <si>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</si>
  <si>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</si>
  <si>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</si>
  <si>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</si>
  <si>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</si>
  <si>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</si>
  <si>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</si>
  <si>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</si>
  <si>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</si>
  <si>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</si>
  <si>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</si>
  <si>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</si>
  <si>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</si>
  <si>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</si>
  <si>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</si>
  <si>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</si>
  <si>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</si>
  <si>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</si>
  <si>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</si>
  <si>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</si>
  <si>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</si>
  <si>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</si>
  <si>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</si>
  <si>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</si>
  <si>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</si>
  <si>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</si>
  <si>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</si>
  <si>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</si>
  <si>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</si>
  <si>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</si>
  <si>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</si>
  <si>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</si>
  <si>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</si>
  <si>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</si>
  <si>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</si>
  <si>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</si>
  <si>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</si>
  <si>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</si>
  <si>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</si>
  <si>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</si>
  <si>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</si>
  <si>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</si>
  <si>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</si>
  <si>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</si>
  <si>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</si>
  <si>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</si>
  <si>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</si>
  <si>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</si>
  <si>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</si>
  <si>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</si>
  <si>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</si>
  <si>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</si>
  <si>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</si>
  <si>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</si>
  <si>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</si>
  <si>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</si>
  <si>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</si>
  <si>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</si>
  <si>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</si>
  <si>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</si>
  <si>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</si>
  <si>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</si>
  <si>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</si>
  <si>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</si>
  <si>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</si>
  <si>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</si>
  <si>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の指標は昨年度より良くなっているものの引き続き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rPh sb="0" eb="2">
      <t>ノウギョウ</t>
    </rPh>
    <rPh sb="2" eb="4">
      <t>シュウラク</t>
    </rPh>
    <rPh sb="4" eb="6">
      <t>ハイスイ</t>
    </rPh>
    <rPh sb="6" eb="8">
      <t>ジギョウ</t>
    </rPh>
    <rPh sb="9" eb="11">
      <t>シヒョウ</t>
    </rPh>
    <rPh sb="12" eb="14">
      <t>サクネン</t>
    </rPh>
    <rPh sb="14" eb="15">
      <t>ド</t>
    </rPh>
    <rPh sb="17" eb="18">
      <t>ヨ</t>
    </rPh>
    <rPh sb="27" eb="28">
      <t>ヒ</t>
    </rPh>
    <rPh sb="29" eb="30">
      <t>ツヅ</t>
    </rPh>
    <rPh sb="31" eb="32">
      <t>キビ</t>
    </rPh>
    <rPh sb="34" eb="36">
      <t>カンキョウ</t>
    </rPh>
    <rPh sb="40" eb="42">
      <t>オスイ</t>
    </rPh>
    <rPh sb="42" eb="44">
      <t>ショリ</t>
    </rPh>
    <rPh sb="44" eb="45">
      <t>ヒ</t>
    </rPh>
    <rPh sb="48" eb="50">
      <t>シホン</t>
    </rPh>
    <rPh sb="50" eb="51">
      <t>ヒ</t>
    </rPh>
    <rPh sb="52" eb="54">
      <t>キジュン</t>
    </rPh>
    <rPh sb="54" eb="55">
      <t>ナイ</t>
    </rPh>
    <rPh sb="56" eb="58">
      <t>ブンリュウ</t>
    </rPh>
    <rPh sb="58" eb="59">
      <t>シキ</t>
    </rPh>
    <rPh sb="59" eb="60">
      <t>ゲ</t>
    </rPh>
    <rPh sb="60" eb="61">
      <t>スイ</t>
    </rPh>
    <rPh sb="61" eb="62">
      <t>ミチ</t>
    </rPh>
    <rPh sb="62" eb="63">
      <t>トウ</t>
    </rPh>
    <rPh sb="64" eb="65">
      <t>ヨウ</t>
    </rPh>
    <rPh sb="67" eb="69">
      <t>ケイヒ</t>
    </rPh>
    <rPh sb="72" eb="73">
      <t>オサ</t>
    </rPh>
    <rPh sb="82" eb="83">
      <t>イチ</t>
    </rPh>
    <rPh sb="83" eb="84">
      <t>ブ</t>
    </rPh>
    <rPh sb="84" eb="86">
      <t>アカジ</t>
    </rPh>
    <rPh sb="86" eb="87">
      <t>ホ</t>
    </rPh>
    <rPh sb="89" eb="90">
      <t>テキ</t>
    </rPh>
    <rPh sb="101" eb="103">
      <t>リュウイ</t>
    </rPh>
    <rPh sb="113" eb="115">
      <t>コウキョウ</t>
    </rPh>
    <rPh sb="115" eb="118">
      <t>ゲスイドウ</t>
    </rPh>
    <rPh sb="118" eb="119">
      <t>オヨ</t>
    </rPh>
    <rPh sb="120" eb="122">
      <t>トクテイ</t>
    </rPh>
    <rPh sb="122" eb="124">
      <t>カンキョウ</t>
    </rPh>
    <rPh sb="124" eb="126">
      <t>ホゼン</t>
    </rPh>
    <rPh sb="126" eb="128">
      <t>コウキョウ</t>
    </rPh>
    <rPh sb="128" eb="131">
      <t>ゲスイドウ</t>
    </rPh>
    <rPh sb="136" eb="139">
      <t>シヨウリョウ</t>
    </rPh>
    <rPh sb="140" eb="142">
      <t>イジ</t>
    </rPh>
    <rPh sb="142" eb="144">
      <t>カンリ</t>
    </rPh>
    <rPh sb="144" eb="145">
      <t>ヒ</t>
    </rPh>
    <rPh sb="146" eb="148">
      <t>ゼンガク</t>
    </rPh>
    <rPh sb="149" eb="150">
      <t>マカナ</t>
    </rPh>
    <rPh sb="156" eb="158">
      <t>ノウギョウ</t>
    </rPh>
    <rPh sb="158" eb="160">
      <t>シュウラク</t>
    </rPh>
    <rPh sb="160" eb="162">
      <t>ハイスイ</t>
    </rPh>
    <rPh sb="162" eb="164">
      <t>ジギョウ</t>
    </rPh>
    <rPh sb="166" eb="169">
      <t>シヨウリョウ</t>
    </rPh>
    <rPh sb="170" eb="172">
      <t>イジ</t>
    </rPh>
    <rPh sb="172" eb="174">
      <t>カンリ</t>
    </rPh>
    <rPh sb="174" eb="175">
      <t>ヒ</t>
    </rPh>
    <rPh sb="176" eb="178">
      <t>ハンブン</t>
    </rPh>
    <rPh sb="179" eb="180">
      <t>マカナ</t>
    </rPh>
    <rPh sb="186" eb="188">
      <t>フソク</t>
    </rPh>
    <rPh sb="190" eb="191">
      <t>ブン</t>
    </rPh>
    <rPh sb="192" eb="194">
      <t>イッパン</t>
    </rPh>
    <rPh sb="194" eb="196">
      <t>カイケイ</t>
    </rPh>
    <rPh sb="199" eb="201">
      <t>キジュン</t>
    </rPh>
    <rPh sb="201" eb="202">
      <t>ガイ</t>
    </rPh>
    <rPh sb="202" eb="204">
      <t>クリイレ</t>
    </rPh>
    <rPh sb="205" eb="207">
      <t>イゾン</t>
    </rPh>
    <rPh sb="211" eb="213">
      <t>ジョウタイ</t>
    </rPh>
    <rPh sb="214" eb="215">
      <t>カ</t>
    </rPh>
    <rPh sb="220" eb="222">
      <t>コンゴ</t>
    </rPh>
    <rPh sb="222" eb="224">
      <t>シセツ</t>
    </rPh>
    <rPh sb="225" eb="227">
      <t>ロウキュウ</t>
    </rPh>
    <rPh sb="229" eb="232">
      <t>シヨウリョウ</t>
    </rPh>
    <rPh sb="233" eb="235">
      <t>ゲンシュウ</t>
    </rPh>
    <rPh sb="240" eb="242">
      <t>ケイヒ</t>
    </rPh>
    <rPh sb="242" eb="244">
      <t>カイシュウ</t>
    </rPh>
    <rPh sb="244" eb="245">
      <t>リツ</t>
    </rPh>
    <rPh sb="249" eb="250">
      <t>キビ</t>
    </rPh>
    <rPh sb="257" eb="259">
      <t>ミコ</t>
    </rPh>
    <rPh sb="263" eb="265">
      <t>コンゴ</t>
    </rPh>
    <rPh sb="265" eb="267">
      <t>リュウニュウ</t>
    </rPh>
    <rPh sb="267" eb="268">
      <t>リョウ</t>
    </rPh>
    <rPh sb="269" eb="271">
      <t>ゲンショウ</t>
    </rPh>
    <rPh sb="274" eb="276">
      <t>シセツ</t>
    </rPh>
    <rPh sb="276" eb="278">
      <t>ノウリョク</t>
    </rPh>
    <rPh sb="279" eb="281">
      <t>カダイ</t>
    </rPh>
    <rPh sb="287" eb="289">
      <t>コウキョウ</t>
    </rPh>
    <rPh sb="289" eb="292">
      <t>ゲスイドウ</t>
    </rPh>
    <rPh sb="294" eb="296">
      <t>トウゴウ</t>
    </rPh>
    <rPh sb="308" eb="309">
      <t>イ</t>
    </rPh>
    <rPh sb="312" eb="314">
      <t>ギョウム</t>
    </rPh>
    <rPh sb="314" eb="316">
      <t>カイゼン</t>
    </rPh>
    <rPh sb="317" eb="320">
      <t>ゲスイドウ</t>
    </rPh>
    <rPh sb="320" eb="322">
      <t>ジギョウ</t>
    </rPh>
    <rPh sb="322" eb="324">
      <t>ゼンタイ</t>
    </rPh>
    <rPh sb="327" eb="328">
      <t>ハカ</t>
    </rPh>
    <rPh sb="329" eb="331">
      <t>ヒツヨウ</t>
    </rPh>
    <phoneticPr fontId="15"/>
  </si>
  <si>
    <t>農業集落排水施設は町内4地区に処理場を有している。管渠老朽化率及び管渠改善率からも耐用年数を経過した管渠や更新などの改善が必要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るほか、企業会計において除却資産は費用処理を伴うため、収益の圧縮にもつながる。農業集落排水施設は単独で施設を管理するよりも、公共下水道に接続した方が経済性有利であり、農業集落排水区域を公共下水道全体計画に位置付け、将来の公共下水道統合を位置付けている。管渠のうちマンホールは硫化水素による腐食や車両荷重による損耗もあり、計画的な点検を行う必要がある。</t>
    <rPh sb="0" eb="2">
      <t>ノウギョウ</t>
    </rPh>
    <rPh sb="2" eb="4">
      <t>シュウラク</t>
    </rPh>
    <rPh sb="4" eb="6">
      <t>ハイスイ</t>
    </rPh>
    <rPh sb="6" eb="8">
      <t>シセツ</t>
    </rPh>
    <rPh sb="9" eb="11">
      <t>チョウナイ</t>
    </rPh>
    <rPh sb="12" eb="14">
      <t>チク</t>
    </rPh>
    <rPh sb="15" eb="17">
      <t>ショリ</t>
    </rPh>
    <rPh sb="17" eb="18">
      <t>ジョウ</t>
    </rPh>
    <rPh sb="19" eb="20">
      <t>ユウ</t>
    </rPh>
    <rPh sb="25" eb="27">
      <t>カンキョ</t>
    </rPh>
    <rPh sb="27" eb="30">
      <t>ロウキュウカ</t>
    </rPh>
    <rPh sb="30" eb="31">
      <t>リツ</t>
    </rPh>
    <rPh sb="31" eb="32">
      <t>オヨ</t>
    </rPh>
    <rPh sb="33" eb="35">
      <t>カンキョ</t>
    </rPh>
    <rPh sb="35" eb="37">
      <t>カイゼン</t>
    </rPh>
    <rPh sb="37" eb="38">
      <t>リツ</t>
    </rPh>
    <rPh sb="41" eb="43">
      <t>タイヨウ</t>
    </rPh>
    <rPh sb="43" eb="45">
      <t>ネンスウ</t>
    </rPh>
    <rPh sb="46" eb="48">
      <t>ケイカ</t>
    </rPh>
    <rPh sb="50" eb="51">
      <t>カン</t>
    </rPh>
    <rPh sb="51" eb="52">
      <t>キョ</t>
    </rPh>
    <rPh sb="53" eb="55">
      <t>コウシン</t>
    </rPh>
    <rPh sb="58" eb="60">
      <t>カイゼン</t>
    </rPh>
    <rPh sb="61" eb="63">
      <t>ヒツヨウ</t>
    </rPh>
    <rPh sb="65" eb="67">
      <t>カンキョ</t>
    </rPh>
    <rPh sb="68" eb="69">
      <t>ユウ</t>
    </rPh>
    <rPh sb="72" eb="74">
      <t>カンキョ</t>
    </rPh>
    <rPh sb="79" eb="81">
      <t>ロウキュウ</t>
    </rPh>
    <rPh sb="81" eb="83">
      <t>ドアイ</t>
    </rPh>
    <rPh sb="84" eb="85">
      <t>オオ</t>
    </rPh>
    <rPh sb="92" eb="94">
      <t>ショリ</t>
    </rPh>
    <rPh sb="94" eb="95">
      <t>ジョウ</t>
    </rPh>
    <rPh sb="96" eb="98">
      <t>デンキ</t>
    </rPh>
    <rPh sb="98" eb="100">
      <t>セツビ</t>
    </rPh>
    <rPh sb="100" eb="101">
      <t>オヨ</t>
    </rPh>
    <rPh sb="102" eb="104">
      <t>キカイ</t>
    </rPh>
    <rPh sb="104" eb="106">
      <t>セツビ</t>
    </rPh>
    <rPh sb="107" eb="109">
      <t>セツビ</t>
    </rPh>
    <rPh sb="115" eb="117">
      <t>タイヨウ</t>
    </rPh>
    <rPh sb="117" eb="119">
      <t>ネンスウ</t>
    </rPh>
    <rPh sb="120" eb="122">
      <t>ケイカ</t>
    </rPh>
    <rPh sb="130" eb="132">
      <t>リュウイキ</t>
    </rPh>
    <rPh sb="132" eb="134">
      <t>カンレン</t>
    </rPh>
    <rPh sb="134" eb="136">
      <t>コウキョウ</t>
    </rPh>
    <rPh sb="136" eb="139">
      <t>ゲスイドウ</t>
    </rPh>
    <rPh sb="140" eb="141">
      <t>クラ</t>
    </rPh>
    <rPh sb="143" eb="145">
      <t>ユウケイ</t>
    </rPh>
    <rPh sb="145" eb="147">
      <t>コテイ</t>
    </rPh>
    <rPh sb="147" eb="149">
      <t>シサン</t>
    </rPh>
    <rPh sb="149" eb="151">
      <t>ゲンカ</t>
    </rPh>
    <rPh sb="151" eb="153">
      <t>ショウキャク</t>
    </rPh>
    <rPh sb="153" eb="154">
      <t>リツ</t>
    </rPh>
    <rPh sb="155" eb="158">
      <t>ソウタイテキ</t>
    </rPh>
    <rPh sb="159" eb="160">
      <t>オオ</t>
    </rPh>
    <rPh sb="168" eb="170">
      <t>ケイネン</t>
    </rPh>
    <rPh sb="170" eb="172">
      <t>レッカ</t>
    </rPh>
    <rPh sb="175" eb="177">
      <t>コショウ</t>
    </rPh>
    <rPh sb="180" eb="182">
      <t>シュウゼン</t>
    </rPh>
    <rPh sb="182" eb="183">
      <t>ヒ</t>
    </rPh>
    <rPh sb="184" eb="186">
      <t>ゾウコウ</t>
    </rPh>
    <rPh sb="188" eb="190">
      <t>ケイコウ</t>
    </rPh>
    <rPh sb="196" eb="198">
      <t>キギョウ</t>
    </rPh>
    <rPh sb="198" eb="200">
      <t>カイケイ</t>
    </rPh>
    <rPh sb="204" eb="206">
      <t>ジョキャク</t>
    </rPh>
    <rPh sb="206" eb="208">
      <t>シサン</t>
    </rPh>
    <rPh sb="209" eb="211">
      <t>ヒヨウ</t>
    </rPh>
    <rPh sb="211" eb="213">
      <t>ショリ</t>
    </rPh>
    <rPh sb="214" eb="215">
      <t>トモナ</t>
    </rPh>
    <rPh sb="219" eb="221">
      <t>シュウエキ</t>
    </rPh>
    <rPh sb="222" eb="224">
      <t>アッシュク</t>
    </rPh>
    <rPh sb="231" eb="233">
      <t>ノウギョウ</t>
    </rPh>
    <rPh sb="233" eb="235">
      <t>シュウラク</t>
    </rPh>
    <rPh sb="235" eb="237">
      <t>ハイスイ</t>
    </rPh>
    <rPh sb="237" eb="239">
      <t>シセツ</t>
    </rPh>
    <rPh sb="240" eb="242">
      <t>タンドク</t>
    </rPh>
    <rPh sb="254" eb="256">
      <t>コウキョウ</t>
    </rPh>
    <rPh sb="256" eb="257">
      <t>シタ</t>
    </rPh>
    <rPh sb="257" eb="259">
      <t>スイドウ</t>
    </rPh>
    <rPh sb="260" eb="262">
      <t>セツゾク</t>
    </rPh>
    <rPh sb="264" eb="265">
      <t>ホウ</t>
    </rPh>
    <rPh sb="266" eb="269">
      <t>ケイザイセイ</t>
    </rPh>
    <rPh sb="269" eb="271">
      <t>ユウリ</t>
    </rPh>
    <rPh sb="275" eb="277">
      <t>ノウギョウ</t>
    </rPh>
    <rPh sb="277" eb="279">
      <t>シュウラク</t>
    </rPh>
    <rPh sb="279" eb="281">
      <t>ハイスイ</t>
    </rPh>
    <rPh sb="281" eb="283">
      <t>クイキ</t>
    </rPh>
    <rPh sb="284" eb="286">
      <t>コウキョウ</t>
    </rPh>
    <rPh sb="286" eb="289">
      <t>ゲスイドウ</t>
    </rPh>
    <rPh sb="289" eb="291">
      <t>ゼンタイ</t>
    </rPh>
    <rPh sb="291" eb="293">
      <t>ケイカク</t>
    </rPh>
    <rPh sb="294" eb="297">
      <t>イチヅ</t>
    </rPh>
    <rPh sb="299" eb="301">
      <t>ショウライ</t>
    </rPh>
    <rPh sb="302" eb="304">
      <t>コウキョウ</t>
    </rPh>
    <rPh sb="304" eb="307">
      <t>ゲスイドウ</t>
    </rPh>
    <rPh sb="307" eb="309">
      <t>トウゴウ</t>
    </rPh>
    <rPh sb="310" eb="313">
      <t>イチヅ</t>
    </rPh>
    <rPh sb="318" eb="320">
      <t>カンキョ</t>
    </rPh>
    <rPh sb="329" eb="331">
      <t>リュウカ</t>
    </rPh>
    <rPh sb="331" eb="333">
      <t>スイソ</t>
    </rPh>
    <rPh sb="336" eb="338">
      <t>フショク</t>
    </rPh>
    <rPh sb="339" eb="341">
      <t>シャリョウ</t>
    </rPh>
    <rPh sb="341" eb="343">
      <t>カジュウ</t>
    </rPh>
    <rPh sb="346" eb="348">
      <t>ソンモウ</t>
    </rPh>
    <rPh sb="352" eb="354">
      <t>ケイカク</t>
    </rPh>
    <rPh sb="354" eb="355">
      <t>テキ</t>
    </rPh>
    <rPh sb="356" eb="358">
      <t>テンケン</t>
    </rPh>
    <rPh sb="359" eb="360">
      <t>オコナ</t>
    </rPh>
    <rPh sb="361" eb="363">
      <t>ヒツヨウ</t>
    </rPh>
    <phoneticPr fontId="15"/>
  </si>
  <si>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みた場合、類似団体に比べ繰入に依存した厳しい経営環境下にあることがわかる。使用料は水洗化率が高止まりし概成もしていることから今後の増収は見込みがなく、一方処理場設備の経年劣化がすすみ、修繕料が増嵩すれば、今後指標は悪化していくものとなる。
企業債残高対事業規模比率は類似団体より健全度合が高く示されているが、これは単年度の一般会計繰入に占める分流式下水道等に要する経費が占める割合が大きく、この割合で一般会計の将来負担額が算定されていることと、概成により企業債残高が減少していることから、指標が良く見えてしまっているところがあるため留意しなければならない。</t>
    <rPh sb="0" eb="2">
      <t>ヘイセイ</t>
    </rPh>
    <rPh sb="4" eb="6">
      <t>ネンド</t>
    </rPh>
    <rPh sb="7" eb="9">
      <t>オジマ</t>
    </rPh>
    <rPh sb="9" eb="11">
      <t>チク</t>
    </rPh>
    <rPh sb="12" eb="14">
      <t>キョウヨウ</t>
    </rPh>
    <rPh sb="15" eb="17">
      <t>カイシ</t>
    </rPh>
    <rPh sb="19" eb="21">
      <t>イコウ</t>
    </rPh>
    <rPh sb="22" eb="24">
      <t>チョウナイ</t>
    </rPh>
    <rPh sb="25" eb="27">
      <t>チク</t>
    </rPh>
    <rPh sb="28" eb="30">
      <t>シセツ</t>
    </rPh>
    <rPh sb="37" eb="39">
      <t>キョウヨウ</t>
    </rPh>
    <rPh sb="40" eb="42">
      <t>カイシ</t>
    </rPh>
    <rPh sb="44" eb="46">
      <t>ゲンザイ</t>
    </rPh>
    <rPh sb="47" eb="49">
      <t>イジ</t>
    </rPh>
    <rPh sb="49" eb="51">
      <t>カンリ</t>
    </rPh>
    <rPh sb="52" eb="54">
      <t>チュウシン</t>
    </rPh>
    <rPh sb="57" eb="59">
      <t>ジギョウ</t>
    </rPh>
    <rPh sb="60" eb="62">
      <t>テンカイ</t>
    </rPh>
    <rPh sb="112" eb="113">
      <t>シメ</t>
    </rPh>
    <rPh sb="131" eb="133">
      <t>ルイジ</t>
    </rPh>
    <rPh sb="133" eb="135">
      <t>ダンタイ</t>
    </rPh>
    <rPh sb="136" eb="137">
      <t>クラ</t>
    </rPh>
    <rPh sb="138" eb="139">
      <t>ヒク</t>
    </rPh>
    <rPh sb="141" eb="143">
      <t>ケイジョウ</t>
    </rPh>
    <rPh sb="143" eb="145">
      <t>シュウシ</t>
    </rPh>
    <rPh sb="145" eb="147">
      <t>ヒリツ</t>
    </rPh>
    <rPh sb="157" eb="159">
      <t>ウワマワ</t>
    </rPh>
    <rPh sb="168" eb="170">
      <t>イッパン</t>
    </rPh>
    <rPh sb="170" eb="172">
      <t>カイケイ</t>
    </rPh>
    <rPh sb="175" eb="177">
      <t>キジュン</t>
    </rPh>
    <rPh sb="177" eb="178">
      <t>ガイ</t>
    </rPh>
    <rPh sb="178" eb="180">
      <t>クリイレ</t>
    </rPh>
    <rPh sb="183" eb="185">
      <t>シュウシ</t>
    </rPh>
    <rPh sb="186" eb="187">
      <t>タモ</t>
    </rPh>
    <rPh sb="198" eb="200">
      <t>イジ</t>
    </rPh>
    <rPh sb="200" eb="202">
      <t>カンリ</t>
    </rPh>
    <rPh sb="202" eb="203">
      <t>ヒ</t>
    </rPh>
    <rPh sb="204" eb="206">
      <t>ハンブン</t>
    </rPh>
    <rPh sb="207" eb="210">
      <t>シヨウリョウ</t>
    </rPh>
    <rPh sb="211" eb="213">
      <t>カイシュウ</t>
    </rPh>
    <rPh sb="220" eb="222">
      <t>ケイジョウ</t>
    </rPh>
    <rPh sb="222" eb="224">
      <t>シュウシ</t>
    </rPh>
    <rPh sb="224" eb="226">
      <t>ヒリツ</t>
    </rPh>
    <rPh sb="227" eb="229">
      <t>ケイヒ</t>
    </rPh>
    <rPh sb="229" eb="231">
      <t>カイシュウ</t>
    </rPh>
    <rPh sb="231" eb="232">
      <t>リツ</t>
    </rPh>
    <rPh sb="233" eb="234">
      <t>ア</t>
    </rPh>
    <rPh sb="239" eb="241">
      <t>バアイ</t>
    </rPh>
    <rPh sb="242" eb="244">
      <t>ルイジ</t>
    </rPh>
    <rPh sb="244" eb="246">
      <t>ダンタイ</t>
    </rPh>
    <rPh sb="247" eb="248">
      <t>クラ</t>
    </rPh>
    <rPh sb="249" eb="251">
      <t>クリイレ</t>
    </rPh>
    <rPh sb="252" eb="254">
      <t>イゾン</t>
    </rPh>
    <rPh sb="256" eb="257">
      <t>キビ</t>
    </rPh>
    <rPh sb="259" eb="261">
      <t>ケイエイ</t>
    </rPh>
    <rPh sb="261" eb="263">
      <t>カンキョウ</t>
    </rPh>
    <rPh sb="263" eb="264">
      <t>カ</t>
    </rPh>
    <rPh sb="274" eb="277">
      <t>シヨウリョウ</t>
    </rPh>
    <rPh sb="278" eb="281">
      <t>スイセンカ</t>
    </rPh>
    <rPh sb="281" eb="282">
      <t>リツ</t>
    </rPh>
    <rPh sb="283" eb="285">
      <t>タカド</t>
    </rPh>
    <rPh sb="288" eb="290">
      <t>ガイセイ</t>
    </rPh>
    <rPh sb="299" eb="301">
      <t>コンゴ</t>
    </rPh>
    <rPh sb="302" eb="304">
      <t>ゾウシュウ</t>
    </rPh>
    <rPh sb="305" eb="307">
      <t>ミコミ</t>
    </rPh>
    <rPh sb="312" eb="314">
      <t>イッポウ</t>
    </rPh>
    <rPh sb="314" eb="316">
      <t>ショリ</t>
    </rPh>
    <rPh sb="316" eb="317">
      <t>ジョウ</t>
    </rPh>
    <rPh sb="317" eb="319">
      <t>セツビ</t>
    </rPh>
    <rPh sb="320" eb="322">
      <t>ケイネン</t>
    </rPh>
    <rPh sb="322" eb="324">
      <t>レッカ</t>
    </rPh>
    <rPh sb="329" eb="331">
      <t>シュウゼン</t>
    </rPh>
    <rPh sb="331" eb="332">
      <t>リョウ</t>
    </rPh>
    <rPh sb="333" eb="335">
      <t>ゾウコウ</t>
    </rPh>
    <rPh sb="339" eb="341">
      <t>コンゴ</t>
    </rPh>
    <rPh sb="341" eb="343">
      <t>シヒョウ</t>
    </rPh>
    <rPh sb="344" eb="346">
      <t>アッカ</t>
    </rPh>
    <rPh sb="357" eb="359">
      <t>キギョウ</t>
    </rPh>
    <rPh sb="359" eb="360">
      <t>サイ</t>
    </rPh>
    <rPh sb="360" eb="361">
      <t>ザン</t>
    </rPh>
    <rPh sb="361" eb="362">
      <t>タカ</t>
    </rPh>
    <rPh sb="362" eb="363">
      <t>タイ</t>
    </rPh>
    <rPh sb="363" eb="365">
      <t>ジギョウ</t>
    </rPh>
    <rPh sb="365" eb="367">
      <t>キボ</t>
    </rPh>
    <rPh sb="367" eb="369">
      <t>ヒリツ</t>
    </rPh>
    <rPh sb="370" eb="372">
      <t>ルイジ</t>
    </rPh>
    <rPh sb="372" eb="374">
      <t>ダンタイ</t>
    </rPh>
    <rPh sb="376" eb="378">
      <t>ケンゼン</t>
    </rPh>
    <rPh sb="378" eb="380">
      <t>ドアイ</t>
    </rPh>
    <rPh sb="383" eb="384">
      <t>シメ</t>
    </rPh>
    <rPh sb="394" eb="397">
      <t>タンネンド</t>
    </rPh>
    <rPh sb="398" eb="400">
      <t>イッパン</t>
    </rPh>
    <rPh sb="400" eb="402">
      <t>カイケイ</t>
    </rPh>
    <rPh sb="402" eb="404">
      <t>クリイレ</t>
    </rPh>
    <rPh sb="405" eb="406">
      <t>シ</t>
    </rPh>
    <rPh sb="408" eb="410">
      <t>ブンリュウ</t>
    </rPh>
    <rPh sb="410" eb="411">
      <t>シキ</t>
    </rPh>
    <rPh sb="411" eb="414">
      <t>ゲスイドウ</t>
    </rPh>
    <rPh sb="414" eb="415">
      <t>トウ</t>
    </rPh>
    <rPh sb="416" eb="417">
      <t>ヨウ</t>
    </rPh>
    <rPh sb="419" eb="421">
      <t>ケイヒ</t>
    </rPh>
    <rPh sb="422" eb="423">
      <t>シ</t>
    </rPh>
    <rPh sb="425" eb="427">
      <t>ワリアイ</t>
    </rPh>
    <rPh sb="428" eb="429">
      <t>オオ</t>
    </rPh>
    <rPh sb="434" eb="436">
      <t>ワリアイ</t>
    </rPh>
    <rPh sb="437" eb="439">
      <t>イッパン</t>
    </rPh>
    <rPh sb="439" eb="441">
      <t>カイケイ</t>
    </rPh>
    <rPh sb="442" eb="444">
      <t>ショウライ</t>
    </rPh>
    <rPh sb="444" eb="446">
      <t>フタン</t>
    </rPh>
    <rPh sb="446" eb="447">
      <t>ガク</t>
    </rPh>
    <rPh sb="448" eb="450">
      <t>サンテイ</t>
    </rPh>
    <rPh sb="459" eb="461">
      <t>ガイセイ</t>
    </rPh>
    <rPh sb="464" eb="466">
      <t>キギョウ</t>
    </rPh>
    <rPh sb="466" eb="467">
      <t>サイ</t>
    </rPh>
    <rPh sb="467" eb="469">
      <t>ザンダカ</t>
    </rPh>
    <rPh sb="470" eb="472">
      <t>ゲンショウ</t>
    </rPh>
    <rPh sb="481" eb="483">
      <t>シヒョウ</t>
    </rPh>
    <rPh sb="484" eb="485">
      <t>ヨ</t>
    </rPh>
    <rPh sb="486" eb="487">
      <t>ミ</t>
    </rPh>
    <rPh sb="503" eb="505">
      <t>リュウイ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</si>
</sst>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3"/>
      <color theme="3"/>
      <name val="Yu Gothic"/>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49D-494F-88C5-A70BB24633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2.0499999999999998</c:v>
                </c:pt>
                <c:pt idx="3">
                  <c:v>0.01</c:v>
                </c:pt>
                <c:pt idx="4">
                  <c:v>0.01</c:v>
                </c:pt>
              </c:numCache>
            </c:numRef>
          </c:val>
          <c:smooth val="0"/>
          <c:extLst>
            <c:ext xmlns:c16="http://schemas.microsoft.com/office/drawing/2014/chart" uri="{C3380CC4-5D6E-409C-BE32-E72D297353CC}">
              <c16:uniqueId val="{00000001-B49D-494F-88C5-A70BB24633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60.24</c:v>
                </c:pt>
                <c:pt idx="3">
                  <c:v>60.84</c:v>
                </c:pt>
                <c:pt idx="4">
                  <c:v>63.86</c:v>
                </c:pt>
              </c:numCache>
            </c:numRef>
          </c:val>
          <c:extLst>
            <c:ext xmlns:c16="http://schemas.microsoft.com/office/drawing/2014/chart" uri="{C3380CC4-5D6E-409C-BE32-E72D297353CC}">
              <c16:uniqueId val="{00000000-4462-4888-8EA8-3F9FC530F8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60.65</c:v>
                </c:pt>
                <c:pt idx="3">
                  <c:v>51.75</c:v>
                </c:pt>
                <c:pt idx="4">
                  <c:v>50.68</c:v>
                </c:pt>
              </c:numCache>
            </c:numRef>
          </c:val>
          <c:smooth val="0"/>
          <c:extLst>
            <c:ext xmlns:c16="http://schemas.microsoft.com/office/drawing/2014/chart" uri="{C3380CC4-5D6E-409C-BE32-E72D297353CC}">
              <c16:uniqueId val="{00000001-4462-4888-8EA8-3F9FC530F8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90.16</c:v>
                </c:pt>
                <c:pt idx="3">
                  <c:v>91.12</c:v>
                </c:pt>
                <c:pt idx="4">
                  <c:v>91.12</c:v>
                </c:pt>
              </c:numCache>
            </c:numRef>
          </c:val>
          <c:extLst>
            <c:ext xmlns:c16="http://schemas.microsoft.com/office/drawing/2014/chart" uri="{C3380CC4-5D6E-409C-BE32-E72D297353CC}">
              <c16:uniqueId val="{00000000-A44E-4CF7-B683-571AD0E20B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84.58</c:v>
                </c:pt>
                <c:pt idx="3">
                  <c:v>84.84</c:v>
                </c:pt>
                <c:pt idx="4">
                  <c:v>84.86</c:v>
                </c:pt>
              </c:numCache>
            </c:numRef>
          </c:val>
          <c:smooth val="0"/>
          <c:extLst>
            <c:ext xmlns:c16="http://schemas.microsoft.com/office/drawing/2014/chart" uri="{C3380CC4-5D6E-409C-BE32-E72D297353CC}">
              <c16:uniqueId val="{00000001-A44E-4CF7-B683-571AD0E20B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102.87</c:v>
                </c:pt>
                <c:pt idx="3">
                  <c:v>106.73</c:v>
                </c:pt>
                <c:pt idx="4">
                  <c:v>110.44</c:v>
                </c:pt>
              </c:numCache>
            </c:numRef>
          </c:val>
          <c:extLst>
            <c:ext xmlns:c16="http://schemas.microsoft.com/office/drawing/2014/chart" uri="{C3380CC4-5D6E-409C-BE32-E72D297353CC}">
              <c16:uniqueId val="{00000000-C21A-4255-8D7E-8FF864761E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99.66</c:v>
                </c:pt>
                <c:pt idx="3">
                  <c:v>100.95</c:v>
                </c:pt>
                <c:pt idx="4">
                  <c:v>101.77</c:v>
                </c:pt>
              </c:numCache>
            </c:numRef>
          </c:val>
          <c:smooth val="0"/>
          <c:extLst>
            <c:ext xmlns:c16="http://schemas.microsoft.com/office/drawing/2014/chart" uri="{C3380CC4-5D6E-409C-BE32-E72D297353CC}">
              <c16:uniqueId val="{00000001-C21A-4255-8D7E-8FF864761E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4.0199999999999996</c:v>
                </c:pt>
                <c:pt idx="3">
                  <c:v>7.52</c:v>
                </c:pt>
                <c:pt idx="4">
                  <c:v>10.95</c:v>
                </c:pt>
              </c:numCache>
            </c:numRef>
          </c:val>
          <c:extLst>
            <c:ext xmlns:c16="http://schemas.microsoft.com/office/drawing/2014/chart" uri="{C3380CC4-5D6E-409C-BE32-E72D297353CC}">
              <c16:uniqueId val="{00000000-B248-484A-B23B-6B1E40EF9D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22.9</c:v>
                </c:pt>
                <c:pt idx="3">
                  <c:v>24.87</c:v>
                </c:pt>
                <c:pt idx="4">
                  <c:v>24.13</c:v>
                </c:pt>
              </c:numCache>
            </c:numRef>
          </c:val>
          <c:smooth val="0"/>
          <c:extLst>
            <c:ext xmlns:c16="http://schemas.microsoft.com/office/drawing/2014/chart" uri="{C3380CC4-5D6E-409C-BE32-E72D297353CC}">
              <c16:uniqueId val="{00000001-B248-484A-B23B-6B1E40EF9D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0EF-412C-8355-762D9E3112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0EF-412C-8355-762D9E3112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4BD-4A54-A9C5-6B829429C9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225.39</c:v>
                </c:pt>
                <c:pt idx="3">
                  <c:v>224.04</c:v>
                </c:pt>
                <c:pt idx="4">
                  <c:v>227.4</c:v>
                </c:pt>
              </c:numCache>
            </c:numRef>
          </c:val>
          <c:smooth val="0"/>
          <c:extLst>
            <c:ext xmlns:c16="http://schemas.microsoft.com/office/drawing/2014/chart" uri="{C3380CC4-5D6E-409C-BE32-E72D297353CC}">
              <c16:uniqueId val="{00000001-24BD-4A54-A9C5-6B829429C9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46.74</c:v>
                </c:pt>
                <c:pt idx="3">
                  <c:v>65.099999999999994</c:v>
                </c:pt>
                <c:pt idx="4">
                  <c:v>80.77</c:v>
                </c:pt>
              </c:numCache>
            </c:numRef>
          </c:val>
          <c:extLst>
            <c:ext xmlns:c16="http://schemas.microsoft.com/office/drawing/2014/chart" uri="{C3380CC4-5D6E-409C-BE32-E72D297353CC}">
              <c16:uniqueId val="{00000000-6184-48AF-8EE8-B68978BA32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31.84</c:v>
                </c:pt>
                <c:pt idx="3">
                  <c:v>29.91</c:v>
                </c:pt>
                <c:pt idx="4">
                  <c:v>29.54</c:v>
                </c:pt>
              </c:numCache>
            </c:numRef>
          </c:val>
          <c:smooth val="0"/>
          <c:extLst>
            <c:ext xmlns:c16="http://schemas.microsoft.com/office/drawing/2014/chart" uri="{C3380CC4-5D6E-409C-BE32-E72D297353CC}">
              <c16:uniqueId val="{00000001-6184-48AF-8EE8-B68978BA32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139.84</c:v>
                </c:pt>
                <c:pt idx="3">
                  <c:v>128.88999999999999</c:v>
                </c:pt>
                <c:pt idx="4">
                  <c:v>104.57</c:v>
                </c:pt>
              </c:numCache>
            </c:numRef>
          </c:val>
          <c:extLst>
            <c:ext xmlns:c16="http://schemas.microsoft.com/office/drawing/2014/chart" uri="{C3380CC4-5D6E-409C-BE32-E72D297353CC}">
              <c16:uniqueId val="{00000000-9382-45EF-A1B1-E2C75F3EE1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974.93</c:v>
                </c:pt>
                <c:pt idx="3">
                  <c:v>855.8</c:v>
                </c:pt>
                <c:pt idx="4">
                  <c:v>789.46</c:v>
                </c:pt>
              </c:numCache>
            </c:numRef>
          </c:val>
          <c:smooth val="0"/>
          <c:extLst>
            <c:ext xmlns:c16="http://schemas.microsoft.com/office/drawing/2014/chart" uri="{C3380CC4-5D6E-409C-BE32-E72D297353CC}">
              <c16:uniqueId val="{00000001-9382-45EF-A1B1-E2C75F3EE1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42.21</c:v>
                </c:pt>
                <c:pt idx="3">
                  <c:v>45.47</c:v>
                </c:pt>
                <c:pt idx="4">
                  <c:v>45.7</c:v>
                </c:pt>
              </c:numCache>
            </c:numRef>
          </c:val>
          <c:extLst>
            <c:ext xmlns:c16="http://schemas.microsoft.com/office/drawing/2014/chart" uri="{C3380CC4-5D6E-409C-BE32-E72D297353CC}">
              <c16:uniqueId val="{00000000-4EF8-48FA-9D2B-98D5BF8E6A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55.32</c:v>
                </c:pt>
                <c:pt idx="3">
                  <c:v>59.8</c:v>
                </c:pt>
                <c:pt idx="4">
                  <c:v>57.77</c:v>
                </c:pt>
              </c:numCache>
            </c:numRef>
          </c:val>
          <c:smooth val="0"/>
          <c:extLst>
            <c:ext xmlns:c16="http://schemas.microsoft.com/office/drawing/2014/chart" uri="{C3380CC4-5D6E-409C-BE32-E72D297353CC}">
              <c16:uniqueId val="{00000001-4EF8-48FA-9D2B-98D5BF8E6A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350.75</c:v>
                </c:pt>
                <c:pt idx="3">
                  <c:v>326.12</c:v>
                </c:pt>
                <c:pt idx="4">
                  <c:v>325.16000000000003</c:v>
                </c:pt>
              </c:numCache>
            </c:numRef>
          </c:val>
          <c:extLst>
            <c:ext xmlns:c16="http://schemas.microsoft.com/office/drawing/2014/chart" uri="{C3380CC4-5D6E-409C-BE32-E72D297353CC}">
              <c16:uniqueId val="{00000000-811F-4251-B431-BF1FE8CAC1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283.17</c:v>
                </c:pt>
                <c:pt idx="3">
                  <c:v>263.76</c:v>
                </c:pt>
                <c:pt idx="4">
                  <c:v>274.35000000000002</c:v>
                </c:pt>
              </c:numCache>
            </c:numRef>
          </c:val>
          <c:smooth val="0"/>
          <c:extLst>
            <c:ext xmlns:c16="http://schemas.microsoft.com/office/drawing/2014/chart" uri="{C3380CC4-5D6E-409C-BE32-E72D297353CC}">
              <c16:uniqueId val="{00000001-811F-4251-B431-BF1FE8CAC1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F37" sqref="BF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三重県　菰野町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41854</v>
      </c>
      <c r="AM8" s="68"/>
      <c r="AN8" s="68"/>
      <c r="AO8" s="68"/>
      <c r="AP8" s="68"/>
      <c r="AQ8" s="68"/>
      <c r="AR8" s="68"/>
      <c r="AS8" s="68"/>
      <c r="AT8" s="67">
        <f>データ!T6</f>
        <v>107.01</v>
      </c>
      <c r="AU8" s="67"/>
      <c r="AV8" s="67"/>
      <c r="AW8" s="67"/>
      <c r="AX8" s="67"/>
      <c r="AY8" s="67"/>
      <c r="AZ8" s="67"/>
      <c r="BA8" s="67"/>
      <c r="BB8" s="67">
        <f>データ!U6</f>
        <v>391.12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c r="A10" s="2"/>
      <c r="B10" s="67" t="str">
        <f>データ!N6</f>
        <v>-</v>
      </c>
      <c r="C10" s="67"/>
      <c r="D10" s="67"/>
      <c r="E10" s="67"/>
      <c r="F10" s="67"/>
      <c r="G10" s="67"/>
      <c r="H10" s="67"/>
      <c r="I10" s="67">
        <f>データ!O6</f>
        <v>62.99</v>
      </c>
      <c r="J10" s="67"/>
      <c r="K10" s="67"/>
      <c r="L10" s="67"/>
      <c r="M10" s="67"/>
      <c r="N10" s="67"/>
      <c r="O10" s="67"/>
      <c r="P10" s="67">
        <f>データ!P6</f>
        <v>7.69</v>
      </c>
      <c r="Q10" s="67"/>
      <c r="R10" s="67"/>
      <c r="S10" s="67"/>
      <c r="T10" s="67"/>
      <c r="U10" s="67"/>
      <c r="V10" s="67"/>
      <c r="W10" s="67">
        <f>データ!Q6</f>
        <v>96.27</v>
      </c>
      <c r="X10" s="67"/>
      <c r="Y10" s="67"/>
      <c r="Z10" s="67"/>
      <c r="AA10" s="67"/>
      <c r="AB10" s="67"/>
      <c r="AC10" s="67"/>
      <c r="AD10" s="68">
        <f>データ!R6</f>
        <v>3088</v>
      </c>
      <c r="AE10" s="68"/>
      <c r="AF10" s="68"/>
      <c r="AG10" s="68"/>
      <c r="AH10" s="68"/>
      <c r="AI10" s="68"/>
      <c r="AJ10" s="68"/>
      <c r="AK10" s="2"/>
      <c r="AL10" s="68">
        <f>データ!V6</f>
        <v>3210</v>
      </c>
      <c r="AM10" s="68"/>
      <c r="AN10" s="68"/>
      <c r="AO10" s="68"/>
      <c r="AP10" s="68"/>
      <c r="AQ10" s="68"/>
      <c r="AR10" s="68"/>
      <c r="AS10" s="68"/>
      <c r="AT10" s="67">
        <f>データ!W6</f>
        <v>1.22</v>
      </c>
      <c r="AU10" s="67"/>
      <c r="AV10" s="67"/>
      <c r="AW10" s="67"/>
      <c r="AX10" s="67"/>
      <c r="AY10" s="67"/>
      <c r="AZ10" s="67"/>
      <c r="BA10" s="67"/>
      <c r="BB10" s="67">
        <f>データ!X6</f>
        <v>2631.15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c r="C83" s="2" t="s">
        <v>30</v>
      </c>
    </row>
    <row r="84" spans="1:78" hidden="1">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T8Jd7rmktM5uOTk4CQA865MqiQ9knNbdU6Y70m/8EbdYsvGbAQf4w9i3mu6cgkjGg4P8yQ1ufC1XvRzADdq4NQ==" saltValue="Lws5/KYUlfRFaw4+CdQd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c r="A6" s="28" t="s">
        <v>95</v>
      </c>
      <c r="B6" s="33">
        <f>B7</f>
        <v>2018</v>
      </c>
      <c r="C6" s="33">
        <f t="shared" ref="C6:X6" si="3">C7</f>
        <v>243418</v>
      </c>
      <c r="D6" s="33">
        <f t="shared" si="3"/>
        <v>46</v>
      </c>
      <c r="E6" s="33">
        <f t="shared" si="3"/>
        <v>17</v>
      </c>
      <c r="F6" s="33">
        <f t="shared" si="3"/>
        <v>5</v>
      </c>
      <c r="G6" s="33">
        <f t="shared" si="3"/>
        <v>0</v>
      </c>
      <c r="H6" s="33" t="str">
        <f t="shared" si="3"/>
        <v>三重県　菰野町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62.99</v>
      </c>
      <c r="P6" s="34">
        <f t="shared" si="3"/>
        <v>7.69</v>
      </c>
      <c r="Q6" s="34">
        <f t="shared" si="3"/>
        <v>96.27</v>
      </c>
      <c r="R6" s="34">
        <f t="shared" si="3"/>
        <v>3088</v>
      </c>
      <c r="S6" s="34">
        <f t="shared" si="3"/>
        <v>41854</v>
      </c>
      <c r="T6" s="34">
        <f t="shared" si="3"/>
        <v>107.01</v>
      </c>
      <c r="U6" s="34">
        <f t="shared" si="3"/>
        <v>391.12</v>
      </c>
      <c r="V6" s="34">
        <f t="shared" si="3"/>
        <v>3210</v>
      </c>
      <c r="W6" s="34">
        <f t="shared" si="3"/>
        <v>1.22</v>
      </c>
      <c r="X6" s="34">
        <f t="shared" si="3"/>
        <v>2631.15</v>
      </c>
      <c r="Y6" s="35" t="str">
        <f>IF(Y7="",NA(),Y7)</f>
        <v>-</v>
      </c>
      <c r="Z6" s="35" t="str">
        <f t="shared" ref="Z6:AH6" si="4">IF(Z7="",NA(),Z7)</f>
        <v>-</v>
      </c>
      <c r="AA6" s="35">
        <f t="shared" si="4"/>
        <v>102.87</v>
      </c>
      <c r="AB6" s="35">
        <f t="shared" si="4"/>
        <v>106.73</v>
      </c>
      <c r="AC6" s="35">
        <f t="shared" si="4"/>
        <v>110.44</v>
      </c>
      <c r="AD6" s="35" t="str">
        <f t="shared" si="4"/>
        <v>-</v>
      </c>
      <c r="AE6" s="35" t="str">
        <f t="shared" si="4"/>
        <v>-</v>
      </c>
      <c r="AF6" s="35">
        <f t="shared" si="4"/>
        <v>99.66</v>
      </c>
      <c r="AG6" s="35">
        <f t="shared" si="4"/>
        <v>100.95</v>
      </c>
      <c r="AH6" s="35">
        <f t="shared" si="4"/>
        <v>101.77</v>
      </c>
      <c r="AI6" s="34" t="str">
        <f>IF(AI7="","",IF(AI7="-","【-】","【"&amp;SUBSTITUTE(TEXT(AI7,"#,##0.00"),"-","△")&amp;"】"))</f>
        <v>【101.60】</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225.39</v>
      </c>
      <c r="AR6" s="35">
        <f t="shared" si="5"/>
        <v>224.04</v>
      </c>
      <c r="AS6" s="35">
        <f t="shared" si="5"/>
        <v>227.4</v>
      </c>
      <c r="AT6" s="34" t="str">
        <f>IF(AT7="","",IF(AT7="-","【-】","【"&amp;SUBSTITUTE(TEXT(AT7,"#,##0.00"),"-","△")&amp;"】"))</f>
        <v>【195.44】</v>
      </c>
      <c r="AU6" s="35" t="str">
        <f>IF(AU7="",NA(),AU7)</f>
        <v>-</v>
      </c>
      <c r="AV6" s="35" t="str">
        <f t="shared" ref="AV6:BD6" si="6">IF(AV7="",NA(),AV7)</f>
        <v>-</v>
      </c>
      <c r="AW6" s="35">
        <f t="shared" si="6"/>
        <v>46.74</v>
      </c>
      <c r="AX6" s="35">
        <f t="shared" si="6"/>
        <v>65.099999999999994</v>
      </c>
      <c r="AY6" s="35">
        <f t="shared" si="6"/>
        <v>80.77</v>
      </c>
      <c r="AZ6" s="35" t="str">
        <f t="shared" si="6"/>
        <v>-</v>
      </c>
      <c r="BA6" s="35" t="str">
        <f t="shared" si="6"/>
        <v>-</v>
      </c>
      <c r="BB6" s="35">
        <f t="shared" si="6"/>
        <v>31.84</v>
      </c>
      <c r="BC6" s="35">
        <f t="shared" si="6"/>
        <v>29.91</v>
      </c>
      <c r="BD6" s="35">
        <f t="shared" si="6"/>
        <v>29.54</v>
      </c>
      <c r="BE6" s="34" t="str">
        <f>IF(BE7="","",IF(BE7="-","【-】","【"&amp;SUBSTITUTE(TEXT(BE7,"#,##0.00"),"-","△")&amp;"】"))</f>
        <v>【34.27】</v>
      </c>
      <c r="BF6" s="35" t="str">
        <f>IF(BF7="",NA(),BF7)</f>
        <v>-</v>
      </c>
      <c r="BG6" s="35" t="str">
        <f t="shared" ref="BG6:BO6" si="7">IF(BG7="",NA(),BG7)</f>
        <v>-</v>
      </c>
      <c r="BH6" s="35">
        <f t="shared" si="7"/>
        <v>139.84</v>
      </c>
      <c r="BI6" s="35">
        <f t="shared" si="7"/>
        <v>128.88999999999999</v>
      </c>
      <c r="BJ6" s="35">
        <f t="shared" si="7"/>
        <v>104.57</v>
      </c>
      <c r="BK6" s="35" t="str">
        <f t="shared" si="7"/>
        <v>-</v>
      </c>
      <c r="BL6" s="35" t="str">
        <f t="shared" si="7"/>
        <v>-</v>
      </c>
      <c r="BM6" s="35">
        <f t="shared" si="7"/>
        <v>974.93</v>
      </c>
      <c r="BN6" s="35">
        <f t="shared" si="7"/>
        <v>855.8</v>
      </c>
      <c r="BO6" s="35">
        <f t="shared" si="7"/>
        <v>789.46</v>
      </c>
      <c r="BP6" s="34" t="str">
        <f>IF(BP7="","",IF(BP7="-","【-】","【"&amp;SUBSTITUTE(TEXT(BP7,"#,##0.00"),"-","△")&amp;"】"))</f>
        <v>【747.76】</v>
      </c>
      <c r="BQ6" s="35" t="str">
        <f>IF(BQ7="",NA(),BQ7)</f>
        <v>-</v>
      </c>
      <c r="BR6" s="35" t="str">
        <f t="shared" ref="BR6:BZ6" si="8">IF(BR7="",NA(),BR7)</f>
        <v>-</v>
      </c>
      <c r="BS6" s="35">
        <f t="shared" si="8"/>
        <v>42.21</v>
      </c>
      <c r="BT6" s="35">
        <f t="shared" si="8"/>
        <v>45.47</v>
      </c>
      <c r="BU6" s="35">
        <f t="shared" si="8"/>
        <v>45.7</v>
      </c>
      <c r="BV6" s="35" t="str">
        <f t="shared" si="8"/>
        <v>-</v>
      </c>
      <c r="BW6" s="35" t="str">
        <f t="shared" si="8"/>
        <v>-</v>
      </c>
      <c r="BX6" s="35">
        <f t="shared" si="8"/>
        <v>55.32</v>
      </c>
      <c r="BY6" s="35">
        <f t="shared" si="8"/>
        <v>59.8</v>
      </c>
      <c r="BZ6" s="35">
        <f t="shared" si="8"/>
        <v>57.77</v>
      </c>
      <c r="CA6" s="34" t="str">
        <f>IF(CA7="","",IF(CA7="-","【-】","【"&amp;SUBSTITUTE(TEXT(CA7,"#,##0.00"),"-","△")&amp;"】"))</f>
        <v>【59.51】</v>
      </c>
      <c r="CB6" s="35" t="str">
        <f>IF(CB7="",NA(),CB7)</f>
        <v>-</v>
      </c>
      <c r="CC6" s="35" t="str">
        <f t="shared" ref="CC6:CK6" si="9">IF(CC7="",NA(),CC7)</f>
        <v>-</v>
      </c>
      <c r="CD6" s="35">
        <f t="shared" si="9"/>
        <v>350.75</v>
      </c>
      <c r="CE6" s="35">
        <f t="shared" si="9"/>
        <v>326.12</v>
      </c>
      <c r="CF6" s="35">
        <f t="shared" si="9"/>
        <v>325.16000000000003</v>
      </c>
      <c r="CG6" s="35" t="str">
        <f t="shared" si="9"/>
        <v>-</v>
      </c>
      <c r="CH6" s="35" t="str">
        <f t="shared" si="9"/>
        <v>-</v>
      </c>
      <c r="CI6" s="35">
        <f t="shared" si="9"/>
        <v>283.17</v>
      </c>
      <c r="CJ6" s="35">
        <f t="shared" si="9"/>
        <v>263.76</v>
      </c>
      <c r="CK6" s="35">
        <f t="shared" si="9"/>
        <v>274.35000000000002</v>
      </c>
      <c r="CL6" s="34" t="str">
        <f>IF(CL7="","",IF(CL7="-","【-】","【"&amp;SUBSTITUTE(TEXT(CL7,"#,##0.00"),"-","△")&amp;"】"))</f>
        <v>【261.46】</v>
      </c>
      <c r="CM6" s="35" t="str">
        <f>IF(CM7="",NA(),CM7)</f>
        <v>-</v>
      </c>
      <c r="CN6" s="35" t="str">
        <f t="shared" ref="CN6:CV6" si="10">IF(CN7="",NA(),CN7)</f>
        <v>-</v>
      </c>
      <c r="CO6" s="35">
        <f t="shared" si="10"/>
        <v>60.24</v>
      </c>
      <c r="CP6" s="35">
        <f t="shared" si="10"/>
        <v>60.84</v>
      </c>
      <c r="CQ6" s="35">
        <f t="shared" si="10"/>
        <v>63.86</v>
      </c>
      <c r="CR6" s="35" t="str">
        <f t="shared" si="10"/>
        <v>-</v>
      </c>
      <c r="CS6" s="35" t="str">
        <f t="shared" si="10"/>
        <v>-</v>
      </c>
      <c r="CT6" s="35">
        <f t="shared" si="10"/>
        <v>60.65</v>
      </c>
      <c r="CU6" s="35">
        <f t="shared" si="10"/>
        <v>51.75</v>
      </c>
      <c r="CV6" s="35">
        <f t="shared" si="10"/>
        <v>50.68</v>
      </c>
      <c r="CW6" s="34" t="str">
        <f>IF(CW7="","",IF(CW7="-","【-】","【"&amp;SUBSTITUTE(TEXT(CW7,"#,##0.00"),"-","△")&amp;"】"))</f>
        <v>【52.23】</v>
      </c>
      <c r="CX6" s="35" t="str">
        <f>IF(CX7="",NA(),CX7)</f>
        <v>-</v>
      </c>
      <c r="CY6" s="35" t="str">
        <f t="shared" ref="CY6:DG6" si="11">IF(CY7="",NA(),CY7)</f>
        <v>-</v>
      </c>
      <c r="CZ6" s="35">
        <f t="shared" si="11"/>
        <v>90.16</v>
      </c>
      <c r="DA6" s="35">
        <f t="shared" si="11"/>
        <v>91.12</v>
      </c>
      <c r="DB6" s="35">
        <f t="shared" si="11"/>
        <v>91.12</v>
      </c>
      <c r="DC6" s="35" t="str">
        <f t="shared" si="11"/>
        <v>-</v>
      </c>
      <c r="DD6" s="35" t="str">
        <f t="shared" si="11"/>
        <v>-</v>
      </c>
      <c r="DE6" s="35">
        <f t="shared" si="11"/>
        <v>84.58</v>
      </c>
      <c r="DF6" s="35">
        <f t="shared" si="11"/>
        <v>84.84</v>
      </c>
      <c r="DG6" s="35">
        <f t="shared" si="11"/>
        <v>84.86</v>
      </c>
      <c r="DH6" s="34" t="str">
        <f>IF(DH7="","",IF(DH7="-","【-】","【"&amp;SUBSTITUTE(TEXT(DH7,"#,##0.00"),"-","△")&amp;"】"))</f>
        <v>【85.82】</v>
      </c>
      <c r="DI6" s="35" t="str">
        <f>IF(DI7="",NA(),DI7)</f>
        <v>-</v>
      </c>
      <c r="DJ6" s="35" t="str">
        <f t="shared" ref="DJ6:DR6" si="12">IF(DJ7="",NA(),DJ7)</f>
        <v>-</v>
      </c>
      <c r="DK6" s="35">
        <f t="shared" si="12"/>
        <v>4.0199999999999996</v>
      </c>
      <c r="DL6" s="35">
        <f t="shared" si="12"/>
        <v>7.52</v>
      </c>
      <c r="DM6" s="35">
        <f t="shared" si="12"/>
        <v>10.95</v>
      </c>
      <c r="DN6" s="35" t="str">
        <f t="shared" si="12"/>
        <v>-</v>
      </c>
      <c r="DO6" s="35" t="str">
        <f t="shared" si="12"/>
        <v>-</v>
      </c>
      <c r="DP6" s="35">
        <f t="shared" si="12"/>
        <v>22.9</v>
      </c>
      <c r="DQ6" s="35">
        <f t="shared" si="12"/>
        <v>24.87</v>
      </c>
      <c r="DR6" s="35">
        <f t="shared" si="12"/>
        <v>24.13</v>
      </c>
      <c r="DS6" s="34" t="str">
        <f>IF(DS7="","",IF(DS7="-","【-】","【"&amp;SUBSTITUTE(TEXT(DS7,"#,##0.00"),"-","△")&amp;"】"))</f>
        <v>【24.12】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2.0499999999999998</v>
      </c>
      <c r="EM6" s="35">
        <f t="shared" si="14"/>
        <v>0.01</v>
      </c>
      <c r="EN6" s="35">
        <f t="shared" si="14"/>
        <v>0.01</v>
      </c>
      <c r="EO6" s="34" t="str">
        <f>IF(EO7="","",IF(EO7="-","【-】","【"&amp;SUBSTITUTE(TEXT(EO7,"#,##0.00"),"-","△")&amp;"】"))</f>
        <v>【0.02】</v>
      </c>
    </row>
    <row r="7" spans="1:148" s="36" customFormat="1">
      <c r="A7" s="28"/>
      <c r="B7" s="37">
        <v>2018</v>
      </c>
      <c r="C7" s="37">
        <v>243418</v>
      </c>
      <c r="D7" s="37">
        <v>46</v>
      </c>
      <c r="E7" s="37">
        <v>17</v>
      </c>
      <c r="F7" s="37">
        <v>5</v>
      </c>
      <c r="G7" s="37">
        <v>0</v>
      </c>
      <c r="H7" s="37" t="s">
        <v>96</v>
      </c>
      <c r="I7" s="37" t="s">
        <v>97</v>
      </c>
      <c r="J7" s="37" t="s">
        <v>98</v>
      </c>
      <c r="K7" s="37" t="s">
        <v>99</v>
      </c>
      <c r="L7" s="37" t="s">
        <v>100</v>
      </c>
      <c r="M7" s="37" t="s">
        <v>101</v>
      </c>
      <c r="N7" s="38" t="s">
        <v>102</v>
      </c>
      <c r="O7" s="38">
        <v>62.99</v>
      </c>
      <c r="P7" s="38">
        <v>7.69</v>
      </c>
      <c r="Q7" s="38">
        <v>96.27</v>
      </c>
      <c r="R7" s="38">
        <v>3088</v>
      </c>
      <c r="S7" s="38">
        <v>41854</v>
      </c>
      <c r="T7" s="38">
        <v>107.01</v>
      </c>
      <c r="U7" s="38">
        <v>391.12</v>
      </c>
      <c r="V7" s="38">
        <v>3210</v>
      </c>
      <c r="W7" s="38">
        <v>1.22</v>
      </c>
      <c r="X7" s="38">
        <v>2631.15</v>
      </c>
      <c r="Y7" s="38" t="s">
        <v>102</v>
      </c>
      <c r="Z7" s="38" t="s">
        <v>102</v>
      </c>
      <c r="AA7" s="38">
        <v>102.87</v>
      </c>
      <c r="AB7" s="38">
        <v>106.73</v>
      </c>
      <c r="AC7" s="38">
        <v>110.44</v>
      </c>
      <c r="AD7" s="38" t="s">
        <v>102</v>
      </c>
      <c r="AE7" s="38" t="s">
        <v>102</v>
      </c>
      <c r="AF7" s="38">
        <v>99.66</v>
      </c>
      <c r="AG7" s="38">
        <v>100.95</v>
      </c>
      <c r="AH7" s="38">
        <v>101.77</v>
      </c>
      <c r="AI7" s="38">
        <v>101.6</v>
      </c>
      <c r="AJ7" s="38" t="s">
        <v>102</v>
      </c>
      <c r="AK7" s="38" t="s">
        <v>102</v>
      </c>
      <c r="AL7" s="38">
        <v>0</v>
      </c>
      <c r="AM7" s="38">
        <v>0</v>
      </c>
      <c r="AN7" s="38">
        <v>0</v>
      </c>
      <c r="AO7" s="38" t="s">
        <v>102</v>
      </c>
      <c r="AP7" s="38" t="s">
        <v>102</v>
      </c>
      <c r="AQ7" s="38">
        <v>225.39</v>
      </c>
      <c r="AR7" s="38">
        <v>224.04</v>
      </c>
      <c r="AS7" s="38">
        <v>227.4</v>
      </c>
      <c r="AT7" s="38">
        <v>195.44</v>
      </c>
      <c r="AU7" s="38" t="s">
        <v>102</v>
      </c>
      <c r="AV7" s="38" t="s">
        <v>102</v>
      </c>
      <c r="AW7" s="38">
        <v>46.74</v>
      </c>
      <c r="AX7" s="38">
        <v>65.099999999999994</v>
      </c>
      <c r="AY7" s="38">
        <v>80.77</v>
      </c>
      <c r="AZ7" s="38" t="s">
        <v>102</v>
      </c>
      <c r="BA7" s="38" t="s">
        <v>102</v>
      </c>
      <c r="BB7" s="38">
        <v>31.84</v>
      </c>
      <c r="BC7" s="38">
        <v>29.91</v>
      </c>
      <c r="BD7" s="38">
        <v>29.54</v>
      </c>
      <c r="BE7" s="38">
        <v>34.270000000000003</v>
      </c>
      <c r="BF7" s="38" t="s">
        <v>102</v>
      </c>
      <c r="BG7" s="38" t="s">
        <v>102</v>
      </c>
      <c r="BH7" s="38">
        <v>139.84</v>
      </c>
      <c r="BI7" s="38">
        <v>128.88999999999999</v>
      </c>
      <c r="BJ7" s="38">
        <v>104.57</v>
      </c>
      <c r="BK7" s="38" t="s">
        <v>102</v>
      </c>
      <c r="BL7" s="38" t="s">
        <v>102</v>
      </c>
      <c r="BM7" s="38">
        <v>974.93</v>
      </c>
      <c r="BN7" s="38">
        <v>855.8</v>
      </c>
      <c r="BO7" s="38">
        <v>789.46</v>
      </c>
      <c r="BP7" s="38">
        <v>747.76</v>
      </c>
      <c r="BQ7" s="38" t="s">
        <v>102</v>
      </c>
      <c r="BR7" s="38" t="s">
        <v>102</v>
      </c>
      <c r="BS7" s="38">
        <v>42.21</v>
      </c>
      <c r="BT7" s="38">
        <v>45.47</v>
      </c>
      <c r="BU7" s="38">
        <v>45.7</v>
      </c>
      <c r="BV7" s="38" t="s">
        <v>102</v>
      </c>
      <c r="BW7" s="38" t="s">
        <v>102</v>
      </c>
      <c r="BX7" s="38">
        <v>55.32</v>
      </c>
      <c r="BY7" s="38">
        <v>59.8</v>
      </c>
      <c r="BZ7" s="38">
        <v>57.77</v>
      </c>
      <c r="CA7" s="38">
        <v>59.51</v>
      </c>
      <c r="CB7" s="38" t="s">
        <v>102</v>
      </c>
      <c r="CC7" s="38" t="s">
        <v>102</v>
      </c>
      <c r="CD7" s="38">
        <v>350.75</v>
      </c>
      <c r="CE7" s="38">
        <v>326.12</v>
      </c>
      <c r="CF7" s="38">
        <v>325.16000000000003</v>
      </c>
      <c r="CG7" s="38" t="s">
        <v>102</v>
      </c>
      <c r="CH7" s="38" t="s">
        <v>102</v>
      </c>
      <c r="CI7" s="38">
        <v>283.17</v>
      </c>
      <c r="CJ7" s="38">
        <v>263.76</v>
      </c>
      <c r="CK7" s="38">
        <v>274.35000000000002</v>
      </c>
      <c r="CL7" s="38">
        <v>261.45999999999998</v>
      </c>
      <c r="CM7" s="38" t="s">
        <v>102</v>
      </c>
      <c r="CN7" s="38" t="s">
        <v>102</v>
      </c>
      <c r="CO7" s="38">
        <v>60.24</v>
      </c>
      <c r="CP7" s="38">
        <v>60.84</v>
      </c>
      <c r="CQ7" s="38">
        <v>63.86</v>
      </c>
      <c r="CR7" s="38" t="s">
        <v>102</v>
      </c>
      <c r="CS7" s="38" t="s">
        <v>102</v>
      </c>
      <c r="CT7" s="38">
        <v>60.65</v>
      </c>
      <c r="CU7" s="38">
        <v>51.75</v>
      </c>
      <c r="CV7" s="38">
        <v>50.68</v>
      </c>
      <c r="CW7" s="38">
        <v>52.23</v>
      </c>
      <c r="CX7" s="38" t="s">
        <v>102</v>
      </c>
      <c r="CY7" s="38" t="s">
        <v>102</v>
      </c>
      <c r="CZ7" s="38">
        <v>90.16</v>
      </c>
      <c r="DA7" s="38">
        <v>91.12</v>
      </c>
      <c r="DB7" s="38">
        <v>91.12</v>
      </c>
      <c r="DC7" s="38" t="s">
        <v>102</v>
      </c>
      <c r="DD7" s="38" t="s">
        <v>102</v>
      </c>
      <c r="DE7" s="38">
        <v>84.58</v>
      </c>
      <c r="DF7" s="38">
        <v>84.84</v>
      </c>
      <c r="DG7" s="38">
        <v>84.86</v>
      </c>
      <c r="DH7" s="38">
        <v>85.82</v>
      </c>
      <c r="DI7" s="38" t="s">
        <v>102</v>
      </c>
      <c r="DJ7" s="38" t="s">
        <v>102</v>
      </c>
      <c r="DK7" s="38">
        <v>4.0199999999999996</v>
      </c>
      <c r="DL7" s="38">
        <v>7.52</v>
      </c>
      <c r="DM7" s="38">
        <v>10.95</v>
      </c>
      <c r="DN7" s="38" t="s">
        <v>102</v>
      </c>
      <c r="DO7" s="38" t="s">
        <v>102</v>
      </c>
      <c r="DP7" s="38">
        <v>22.9</v>
      </c>
      <c r="DQ7" s="38">
        <v>24.87</v>
      </c>
      <c r="DR7" s="38">
        <v>24.13</v>
      </c>
      <c r="DS7" s="38">
        <v>24.12</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2.0499999999999998</v>
      </c>
      <c r="EM7" s="38">
        <v>0.01</v>
      </c>
      <c r="EN7" s="38">
        <v>0.01</v>
      </c>
      <c r="EO7" s="38">
        <v>0.02</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山吉 隆</cp:lastModifiedBy>
  <cp:lastPrinted>2020-01-29T05:36:59Z</cp:lastPrinted>
  <dcterms:created xsi:type="dcterms:W3CDTF">2019-12-05T04:54:14Z</dcterms:created>
  <dcterms:modified xsi:type="dcterms:W3CDTF">2020-02-10T01:32:10Z</dcterms:modified>
  <cp:category/>
</cp:coreProperties>
</file>