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下水道課\04_課全体に関するもの\21 調査・報告\01 庶務計画係\H31年度（令和元年）\0111経営比較分析表（H30決算）\【経営比較分析表】2018_243418_46_1718\"/>
    </mc:Choice>
  </mc:AlternateContent>
  <workbookProtection workbookAlgorithmName="SHA-512" workbookHashValue="EwA2am+yivEQh3qcgHgHotuxiwnaPJi7++3ZQgBehWRHkuwkDOZ5ufkp/iWa57se+hFd9v2L/gONoO1LtrvYuA==" workbookSaltValue="ARGM5gxF1Ottglm4YswPT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<sst xmlns="http://schemas.openxmlformats.org/spreadsheetml/2006/main" count="270" uniqueCount="110">
  <si>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</si>
  <si>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</si>
  <si>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</si>
  <si>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</si>
  <si>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</si>
  <si>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</si>
  <si>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</si>
  <si>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</si>
  <si>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</si>
  <si>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</si>
  <si>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</si>
  <si>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</si>
  <si>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</si>
  <si>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</si>
  <si>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</si>
  <si>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</si>
  <si>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</si>
  <si>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</si>
  <si>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</si>
  <si>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</si>
  <si>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</si>
  <si>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</si>
  <si>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</si>
  <si>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</si>
  <si>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</si>
  <si>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</si>
  <si>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</si>
  <si>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</si>
  <si>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</si>
  <si>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</si>
  <si>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</si>
  <si>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</si>
  <si>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</si>
  <si>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</si>
  <si>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</si>
  <si>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</si>
  <si>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</si>
  <si>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</si>
  <si>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</si>
  <si>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</si>
  <si>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</si>
  <si>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</si>
  <si>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</si>
  <si>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</si>
  <si>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</si>
  <si>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</si>
  <si>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</si>
  <si>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</si>
  <si>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</si>
  <si>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</si>
  <si>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</si>
  <si>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</si>
  <si>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</si>
  <si>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</si>
  <si>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</si>
  <si>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</si>
  <si>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</si>
  <si>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</si>
  <si>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</si>
  <si>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</si>
  <si>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</si>
  <si>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</si>
  <si>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</si>
  <si>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</si>
  <si>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</si>
  <si>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</si>
  <si>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</si>
  <si>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</si>
  <si>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</si>
  <si>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</si>
  <si>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</si>
  <si>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</si>
  <si>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</si>
  <si>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</si>
  <si>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</si>
  <si>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</si>
  <si>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</si>
  <si>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</si>
  <si>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</si>
  <si>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</si>
  <si>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</si>
  <si>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</si>
  <si>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</si>
  <si>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</si>
  <si>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</si>
  <si>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</si>
  <si>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</si>
  <si>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</si>
  <si>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</si>
  <si>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</si>
  <si>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</si>
  <si>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</si>
  <si>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</si>
  <si>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</si>
  <si>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</si>
  <si>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</si>
  <si>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</si>
  <si>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</si>
  <si>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</si>
  <si>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</si>
  <si>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</si>
  <si>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</si>
  <si>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</si>
  <si>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</si>
  <si>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</si>
  <si>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</si>
  <si>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</si>
  <si>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特定環境保全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３年分のため、類似団体に比べ指標がよくみえてしまうところがある。
下水道法の改正により、事業計画に維持管理計画を規定し硫化水素の発生しやすいマンホールの点検などが義務付けられた。車両荷重によるマンホール鉄蓋の損耗などもあり、ストックマネジメントを策定するなどして計画的に点検を行い、施設の延命を図る。</t>
    <phoneticPr fontId="4"/>
  </si>
  <si>
    <r>
      <rPr>
        <sz val="10"/>
        <color theme="1"/>
        <rFont val="ＭＳ ゴシック"/>
        <family val="3"/>
        <charset val="128"/>
      </rPr>
      <t>特定環境保全公共下水道は特に資本費におい公共下水道(狭義)より負担が大きく指標にも影響を与える。しかしながら当町の平野部における汚水処理施設整備は合併処理浄化槽よりも下水道による整備が経済性で有利と判定されており、未普及区域の10年概成を図るため投資額を増強している。この投資による資本費の増嵩については資本費平準化債を借入れることで資金ベースにおける資本費を抑制し、一般会計からの分流式下水道等に要する経費及び高資本費対策費の繰入抑制にもつなげている。
10年概成を目途に引き続き区域の拡大を図りながら、マンホールの点検や腐食対策を盛り込んだストックマネジメントを策定するなどして施設の延命を図る。</t>
    </r>
    <r>
      <rPr>
        <sz val="9.5"/>
        <color theme="1"/>
        <rFont val="ＭＳ ゴシック"/>
        <family val="3"/>
        <charset val="128"/>
      </rPr>
      <t xml:space="preserve">
</t>
    </r>
    <rPh sb="0" eb="2">
      <t>トクテイ</t>
    </rPh>
    <rPh sb="2" eb="4">
      <t>カンキョウ</t>
    </rPh>
    <rPh sb="4" eb="6">
      <t>ホゼン</t>
    </rPh>
    <rPh sb="6" eb="8">
      <t>コウキョウ</t>
    </rPh>
    <rPh sb="8" eb="10">
      <t>ゲスイ</t>
    </rPh>
    <rPh sb="10" eb="11">
      <t>ミチ</t>
    </rPh>
    <rPh sb="12" eb="13">
      <t>トク</t>
    </rPh>
    <rPh sb="14" eb="16">
      <t>シホン</t>
    </rPh>
    <rPh sb="16" eb="17">
      <t>ヒ</t>
    </rPh>
    <rPh sb="20" eb="22">
      <t>コウキョウ</t>
    </rPh>
    <rPh sb="22" eb="25">
      <t>ゲスイドウ</t>
    </rPh>
    <rPh sb="26" eb="28">
      <t>キョウギ</t>
    </rPh>
    <rPh sb="31" eb="33">
      <t>フタン</t>
    </rPh>
    <rPh sb="34" eb="35">
      <t>オオ</t>
    </rPh>
    <rPh sb="37" eb="39">
      <t>シヒョウ</t>
    </rPh>
    <rPh sb="41" eb="43">
      <t>エイキョウ</t>
    </rPh>
    <rPh sb="44" eb="45">
      <t>アタ</t>
    </rPh>
    <rPh sb="54" eb="56">
      <t>トウチョウ</t>
    </rPh>
    <rPh sb="57" eb="60">
      <t>ヘイヤブ</t>
    </rPh>
    <rPh sb="64" eb="66">
      <t>オスイ</t>
    </rPh>
    <rPh sb="66" eb="68">
      <t>ショリ</t>
    </rPh>
    <rPh sb="68" eb="70">
      <t>シセツ</t>
    </rPh>
    <rPh sb="70" eb="72">
      <t>セイビ</t>
    </rPh>
    <rPh sb="73" eb="75">
      <t>ガッペイ</t>
    </rPh>
    <rPh sb="75" eb="77">
      <t>ショリ</t>
    </rPh>
    <rPh sb="77" eb="80">
      <t>ジョウカソウ</t>
    </rPh>
    <rPh sb="83" eb="86">
      <t>ゲスイドウ</t>
    </rPh>
    <rPh sb="89" eb="91">
      <t>セイビ</t>
    </rPh>
    <rPh sb="96" eb="98">
      <t>ユウリ</t>
    </rPh>
    <rPh sb="99" eb="101">
      <t>ハンテイ</t>
    </rPh>
    <rPh sb="107" eb="110">
      <t>ミフキュウ</t>
    </rPh>
    <rPh sb="110" eb="112">
      <t>クイキ</t>
    </rPh>
    <rPh sb="115" eb="116">
      <t>ネン</t>
    </rPh>
    <rPh sb="116" eb="118">
      <t>ガイセイ</t>
    </rPh>
    <rPh sb="119" eb="120">
      <t>ハカ</t>
    </rPh>
    <rPh sb="123" eb="125">
      <t>トウシ</t>
    </rPh>
    <rPh sb="125" eb="126">
      <t>ガク</t>
    </rPh>
    <rPh sb="127" eb="129">
      <t>ゾウキョウ</t>
    </rPh>
    <rPh sb="136" eb="138">
      <t>トウシ</t>
    </rPh>
    <rPh sb="141" eb="143">
      <t>シホン</t>
    </rPh>
    <rPh sb="143" eb="144">
      <t>ヒ</t>
    </rPh>
    <rPh sb="145" eb="147">
      <t>ゾウコウ</t>
    </rPh>
    <rPh sb="152" eb="154">
      <t>シホン</t>
    </rPh>
    <rPh sb="154" eb="155">
      <t>ヒ</t>
    </rPh>
    <rPh sb="155" eb="158">
      <t>ヘイジュンカ</t>
    </rPh>
    <rPh sb="158" eb="159">
      <t>サイ</t>
    </rPh>
    <rPh sb="160" eb="162">
      <t>カリイ</t>
    </rPh>
    <rPh sb="167" eb="169">
      <t>シキン</t>
    </rPh>
    <rPh sb="176" eb="178">
      <t>シホン</t>
    </rPh>
    <rPh sb="178" eb="179">
      <t>ヒ</t>
    </rPh>
    <rPh sb="180" eb="182">
      <t>ヨクセイ</t>
    </rPh>
    <rPh sb="184" eb="186">
      <t>イッパン</t>
    </rPh>
    <rPh sb="186" eb="188">
      <t>カイケイ</t>
    </rPh>
    <rPh sb="191" eb="193">
      <t>ブンリュウ</t>
    </rPh>
    <rPh sb="193" eb="194">
      <t>シキ</t>
    </rPh>
    <rPh sb="194" eb="196">
      <t>ゲスイ</t>
    </rPh>
    <rPh sb="196" eb="197">
      <t>ミチ</t>
    </rPh>
    <rPh sb="197" eb="198">
      <t>トウ</t>
    </rPh>
    <rPh sb="199" eb="200">
      <t>ヨウ</t>
    </rPh>
    <rPh sb="202" eb="204">
      <t>ケイヒ</t>
    </rPh>
    <rPh sb="204" eb="205">
      <t>オヨ</t>
    </rPh>
    <rPh sb="206" eb="207">
      <t>タカ</t>
    </rPh>
    <rPh sb="207" eb="209">
      <t>シホン</t>
    </rPh>
    <rPh sb="209" eb="210">
      <t>ヒ</t>
    </rPh>
    <rPh sb="210" eb="212">
      <t>タイサク</t>
    </rPh>
    <rPh sb="212" eb="213">
      <t>ヒ</t>
    </rPh>
    <rPh sb="214" eb="216">
      <t>クリイレ</t>
    </rPh>
    <rPh sb="216" eb="218">
      <t>ヨクセイ</t>
    </rPh>
    <rPh sb="230" eb="231">
      <t>ネン</t>
    </rPh>
    <rPh sb="231" eb="233">
      <t>ガイセイ</t>
    </rPh>
    <rPh sb="234" eb="236">
      <t>モクト</t>
    </rPh>
    <rPh sb="237" eb="238">
      <t>ヒ</t>
    </rPh>
    <rPh sb="239" eb="240">
      <t>ツヅ</t>
    </rPh>
    <rPh sb="241" eb="243">
      <t>クイキ</t>
    </rPh>
    <rPh sb="244" eb="246">
      <t>カクダイ</t>
    </rPh>
    <rPh sb="247" eb="248">
      <t>ハカ</t>
    </rPh>
    <rPh sb="259" eb="261">
      <t>テンケン</t>
    </rPh>
    <rPh sb="262" eb="264">
      <t>フショク</t>
    </rPh>
    <rPh sb="264" eb="266">
      <t>タイサク</t>
    </rPh>
    <rPh sb="267" eb="268">
      <t>モ</t>
    </rPh>
    <rPh sb="269" eb="270">
      <t>コ</t>
    </rPh>
    <rPh sb="283" eb="285">
      <t>サクテイ</t>
    </rPh>
    <phoneticPr fontId="15"/>
  </si>
  <si>
    <t xml:space="preserve">平成6年度に事業認可を受け事業に着手し、平成11年度末に一部供用を開始しているが、現在も未普及区域の解消にむけて面整備をすすめている建設途上の事業でもある。平成28年度に地方公営企業法の財務規定等を適用し、公営企業会計により経営成績及び財政状態を示し経営の透明化を図る。
前年度と比較して企業債残高対事業規模比率の割合が低くなっており、全国平均や類似団体平均と比較しても低くなっているが、未普及地域の解消に向け事業中であるためで、今後は高くなる可能性がある。その他の経常収支比率などのその他の指数が示すとおり健全度が高いものとなっているが、基準外繰入金により収支が保たれていてその影響がある。
資金ベースにおいては高資本費対策費や資本費平準化債の借入れにより公債費負担の軽減を図る。使用料の引き上げにより、高資本費対策費を基準内として繰入れたことで汚水処理原価を抑えられ、使用料改定及び区域拡大による使用料の増収、資本費平準化債の借入もあって経費回収率は類似団体を上回っていて、年々増加しており、今後もこのように事業単位で収支を図るものの、当町としては特定環境保全公共下水道、公共下水道(狭義)及び農業集落排水事業を一体的に事業展開を行い、管理運営をしており、指標もあわせて捉えるべきものと考えている。
</t>
    <rPh sb="0" eb="2">
      <t>ヘイセイ</t>
    </rPh>
    <rPh sb="3" eb="5">
      <t>ネンド</t>
    </rPh>
    <rPh sb="6" eb="8">
      <t>ジギョウ</t>
    </rPh>
    <rPh sb="8" eb="10">
      <t>ニンカ</t>
    </rPh>
    <rPh sb="11" eb="12">
      <t>ウ</t>
    </rPh>
    <rPh sb="13" eb="15">
      <t>ジギョウ</t>
    </rPh>
    <rPh sb="16" eb="18">
      <t>チャクシュ</t>
    </rPh>
    <rPh sb="20" eb="22">
      <t>ヘイセイ</t>
    </rPh>
    <rPh sb="24" eb="27">
      <t>ネンドマツ</t>
    </rPh>
    <rPh sb="28" eb="30">
      <t>イチブ</t>
    </rPh>
    <rPh sb="30" eb="32">
      <t>キョウヨウ</t>
    </rPh>
    <rPh sb="33" eb="35">
      <t>カイシ</t>
    </rPh>
    <rPh sb="41" eb="43">
      <t>ゲンザイ</t>
    </rPh>
    <rPh sb="44" eb="47">
      <t>ミフキュウ</t>
    </rPh>
    <rPh sb="47" eb="49">
      <t>クイキ</t>
    </rPh>
    <rPh sb="50" eb="52">
      <t>カイショウ</t>
    </rPh>
    <rPh sb="56" eb="57">
      <t>メン</t>
    </rPh>
    <rPh sb="57" eb="59">
      <t>セイビ</t>
    </rPh>
    <rPh sb="66" eb="68">
      <t>ケンセツ</t>
    </rPh>
    <rPh sb="68" eb="70">
      <t>トジョウ</t>
    </rPh>
    <rPh sb="71" eb="73">
      <t>ジギョウ</t>
    </rPh>
    <rPh sb="123" eb="124">
      <t>シメ</t>
    </rPh>
    <rPh sb="136" eb="139">
      <t>ゼンネンド</t>
    </rPh>
    <rPh sb="140" eb="142">
      <t>ヒカク</t>
    </rPh>
    <rPh sb="144" eb="146">
      <t>キギョウ</t>
    </rPh>
    <rPh sb="146" eb="147">
      <t>サイ</t>
    </rPh>
    <rPh sb="147" eb="149">
      <t>ザンダカ</t>
    </rPh>
    <rPh sb="149" eb="150">
      <t>タイ</t>
    </rPh>
    <rPh sb="150" eb="152">
      <t>ジギョウ</t>
    </rPh>
    <rPh sb="152" eb="154">
      <t>キボ</t>
    </rPh>
    <rPh sb="154" eb="155">
      <t>ヒ</t>
    </rPh>
    <rPh sb="155" eb="156">
      <t>リツ</t>
    </rPh>
    <rPh sb="157" eb="159">
      <t>ワリアイ</t>
    </rPh>
    <rPh sb="160" eb="161">
      <t>ヒク</t>
    </rPh>
    <rPh sb="168" eb="170">
      <t>ゼンコク</t>
    </rPh>
    <rPh sb="170" eb="172">
      <t>ヘイキン</t>
    </rPh>
    <rPh sb="173" eb="175">
      <t>ルイジ</t>
    </rPh>
    <rPh sb="175" eb="177">
      <t>ダンタイ</t>
    </rPh>
    <rPh sb="177" eb="179">
      <t>ヘイキン</t>
    </rPh>
    <rPh sb="180" eb="182">
      <t>ヒカク</t>
    </rPh>
    <rPh sb="185" eb="186">
      <t>ヒク</t>
    </rPh>
    <rPh sb="194" eb="197">
      <t>ミフキュウ</t>
    </rPh>
    <rPh sb="197" eb="199">
      <t>チイキ</t>
    </rPh>
    <rPh sb="200" eb="202">
      <t>カイショウ</t>
    </rPh>
    <rPh sb="203" eb="204">
      <t>ム</t>
    </rPh>
    <rPh sb="205" eb="208">
      <t>ジギョウチュウ</t>
    </rPh>
    <rPh sb="215" eb="217">
      <t>コンゴ</t>
    </rPh>
    <rPh sb="218" eb="219">
      <t>タカ</t>
    </rPh>
    <rPh sb="231" eb="232">
      <t>ホカ</t>
    </rPh>
    <rPh sb="233" eb="235">
      <t>ケイジョウ</t>
    </rPh>
    <rPh sb="235" eb="237">
      <t>シュウシ</t>
    </rPh>
    <rPh sb="237" eb="239">
      <t>ヒリツ</t>
    </rPh>
    <rPh sb="244" eb="245">
      <t>タ</t>
    </rPh>
    <rPh sb="246" eb="248">
      <t>シスウ</t>
    </rPh>
    <rPh sb="249" eb="250">
      <t>シメ</t>
    </rPh>
    <rPh sb="254" eb="256">
      <t>ケンゼン</t>
    </rPh>
    <rPh sb="256" eb="257">
      <t>ド</t>
    </rPh>
    <rPh sb="258" eb="259">
      <t>タカ</t>
    </rPh>
    <rPh sb="270" eb="272">
      <t>キジュン</t>
    </rPh>
    <rPh sb="272" eb="273">
      <t>ガイ</t>
    </rPh>
    <rPh sb="273" eb="275">
      <t>クリイレ</t>
    </rPh>
    <rPh sb="275" eb="276">
      <t>キン</t>
    </rPh>
    <rPh sb="279" eb="281">
      <t>シュウシ</t>
    </rPh>
    <rPh sb="282" eb="283">
      <t>タモ</t>
    </rPh>
    <rPh sb="290" eb="292">
      <t>エイキョウ</t>
    </rPh>
    <rPh sb="297" eb="299">
      <t>シキン</t>
    </rPh>
    <rPh sb="307" eb="310">
      <t>コウシホン</t>
    </rPh>
    <rPh sb="310" eb="311">
      <t>ヒ</t>
    </rPh>
    <rPh sb="311" eb="313">
      <t>タイサク</t>
    </rPh>
    <rPh sb="313" eb="314">
      <t>ヒ</t>
    </rPh>
    <rPh sb="315" eb="317">
      <t>シホン</t>
    </rPh>
    <rPh sb="317" eb="318">
      <t>ヒ</t>
    </rPh>
    <rPh sb="318" eb="321">
      <t>ヘイジュンカ</t>
    </rPh>
    <rPh sb="321" eb="322">
      <t>サイ</t>
    </rPh>
    <rPh sb="323" eb="325">
      <t>カリイ</t>
    </rPh>
    <rPh sb="329" eb="331">
      <t>コウサイ</t>
    </rPh>
    <rPh sb="331" eb="332">
      <t>ヒ</t>
    </rPh>
    <rPh sb="332" eb="334">
      <t>フタン</t>
    </rPh>
    <rPh sb="335" eb="337">
      <t>ケイゲン</t>
    </rPh>
    <rPh sb="338" eb="339">
      <t>ハカ</t>
    </rPh>
    <rPh sb="341" eb="344">
      <t>シヨウリョウ</t>
    </rPh>
    <rPh sb="345" eb="346">
      <t>ヒ</t>
    </rPh>
    <rPh sb="347" eb="348">
      <t>ア</t>
    </rPh>
    <rPh sb="353" eb="356">
      <t>コウシホン</t>
    </rPh>
    <rPh sb="356" eb="357">
      <t>ヒ</t>
    </rPh>
    <rPh sb="357" eb="359">
      <t>タイサク</t>
    </rPh>
    <rPh sb="359" eb="360">
      <t>ヒ</t>
    </rPh>
    <rPh sb="361" eb="363">
      <t>キジュン</t>
    </rPh>
    <rPh sb="363" eb="364">
      <t>ナイ</t>
    </rPh>
    <rPh sb="367" eb="369">
      <t>クリイ</t>
    </rPh>
    <rPh sb="374" eb="376">
      <t>オスイ</t>
    </rPh>
    <rPh sb="376" eb="378">
      <t>ショリ</t>
    </rPh>
    <rPh sb="378" eb="380">
      <t>ゲンカ</t>
    </rPh>
    <rPh sb="381" eb="382">
      <t>オサ</t>
    </rPh>
    <rPh sb="386" eb="389">
      <t>シヨウリョウ</t>
    </rPh>
    <rPh sb="389" eb="391">
      <t>カイテイ</t>
    </rPh>
    <rPh sb="391" eb="392">
      <t>オヨ</t>
    </rPh>
    <rPh sb="393" eb="395">
      <t>クイキ</t>
    </rPh>
    <rPh sb="395" eb="397">
      <t>カクダイ</t>
    </rPh>
    <rPh sb="400" eb="403">
      <t>シヨウリョウ</t>
    </rPh>
    <rPh sb="404" eb="406">
      <t>ゾウシュウ</t>
    </rPh>
    <rPh sb="407" eb="409">
      <t>シホン</t>
    </rPh>
    <rPh sb="409" eb="410">
      <t>ヒ</t>
    </rPh>
    <rPh sb="410" eb="413">
      <t>ヘイジュンカ</t>
    </rPh>
    <rPh sb="413" eb="414">
      <t>サイ</t>
    </rPh>
    <rPh sb="415" eb="417">
      <t>カリイ</t>
    </rPh>
    <rPh sb="421" eb="423">
      <t>ケイヒ</t>
    </rPh>
    <rPh sb="423" eb="425">
      <t>カイシュウ</t>
    </rPh>
    <rPh sb="425" eb="426">
      <t>リツ</t>
    </rPh>
    <rPh sb="427" eb="429">
      <t>ルイジ</t>
    </rPh>
    <rPh sb="429" eb="431">
      <t>ダンタイ</t>
    </rPh>
    <rPh sb="432" eb="434">
      <t>ウエマワ</t>
    </rPh>
    <rPh sb="448" eb="450">
      <t>コンゴ</t>
    </rPh>
    <rPh sb="456" eb="458">
      <t>ジギョウ</t>
    </rPh>
    <rPh sb="458" eb="460">
      <t>タンイ</t>
    </rPh>
    <rPh sb="461" eb="463">
      <t>シュウシ</t>
    </rPh>
    <rPh sb="464" eb="465">
      <t>ハカ</t>
    </rPh>
    <rPh sb="470" eb="472">
      <t>トウチョウ</t>
    </rPh>
    <rPh sb="476" eb="478">
      <t>トクテイ</t>
    </rPh>
    <rPh sb="478" eb="480">
      <t>カンキョウ</t>
    </rPh>
    <rPh sb="480" eb="482">
      <t>ホゼン</t>
    </rPh>
    <rPh sb="482" eb="484">
      <t>コウキョウ</t>
    </rPh>
    <rPh sb="484" eb="487">
      <t>ゲスイドウ</t>
    </rPh>
    <rPh sb="488" eb="490">
      <t>コウキョウ</t>
    </rPh>
    <rPh sb="490" eb="493">
      <t>ゲスイドウ</t>
    </rPh>
    <rPh sb="494" eb="496">
      <t>キョウギ</t>
    </rPh>
    <rPh sb="497" eb="498">
      <t>オヨ</t>
    </rPh>
    <rPh sb="499" eb="501">
      <t>ノウギョウ</t>
    </rPh>
    <rPh sb="501" eb="503">
      <t>シュウラク</t>
    </rPh>
    <rPh sb="503" eb="505">
      <t>ハイスイ</t>
    </rPh>
    <rPh sb="505" eb="507">
      <t>ジギョウ</t>
    </rPh>
    <rPh sb="508" eb="511">
      <t>イッタイテキ</t>
    </rPh>
    <rPh sb="512" eb="514">
      <t>ジギョウ</t>
    </rPh>
    <rPh sb="514" eb="516">
      <t>テンカイ</t>
    </rPh>
    <rPh sb="517" eb="518">
      <t>オコナ</t>
    </rPh>
    <rPh sb="520" eb="522">
      <t>カンリ</t>
    </rPh>
    <rPh sb="522" eb="524">
      <t>ウンエイ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</si>
</sst>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3"/>
      <color theme="3"/>
      <name val="Yu Gothic"/>
      <family val="2"/>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c:v>5.08</c:v>
                </c:pt>
                <c:pt idx="4">
                  <c:v>4.78</c:v>
                </c:pt>
              </c:numCache>
            </c:numRef>
          </c:val>
          <c:extLst>
            <c:ext xmlns:c16="http://schemas.microsoft.com/office/drawing/2014/chart" uri="{C3380CC4-5D6E-409C-BE32-E72D297353CC}">
              <c16:uniqueId val="{00000000-F3F5-4B59-9912-212031B52C6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0.09</c:v>
                </c:pt>
                <c:pt idx="4">
                  <c:v>0.13</c:v>
                </c:pt>
              </c:numCache>
            </c:numRef>
          </c:val>
          <c:smooth val="0"/>
          <c:extLst>
            <c:ext xmlns:c16="http://schemas.microsoft.com/office/drawing/2014/chart" uri="{C3380CC4-5D6E-409C-BE32-E72D297353CC}">
              <c16:uniqueId val="{00000001-F3F5-4B59-9912-212031B52C6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59-412A-8AB4-FA68A3B1FA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42.9</c:v>
                </c:pt>
                <c:pt idx="3">
                  <c:v>43.36</c:v>
                </c:pt>
                <c:pt idx="4">
                  <c:v>42.56</c:v>
                </c:pt>
              </c:numCache>
            </c:numRef>
          </c:val>
          <c:smooth val="0"/>
          <c:extLst>
            <c:ext xmlns:c16="http://schemas.microsoft.com/office/drawing/2014/chart" uri="{C3380CC4-5D6E-409C-BE32-E72D297353CC}">
              <c16:uniqueId val="{00000001-6459-412A-8AB4-FA68A3B1FA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81.91</c:v>
                </c:pt>
                <c:pt idx="3">
                  <c:v>83.91</c:v>
                </c:pt>
                <c:pt idx="4">
                  <c:v>84.9</c:v>
                </c:pt>
              </c:numCache>
            </c:numRef>
          </c:val>
          <c:extLst>
            <c:ext xmlns:c16="http://schemas.microsoft.com/office/drawing/2014/chart" uri="{C3380CC4-5D6E-409C-BE32-E72D297353CC}">
              <c16:uniqueId val="{00000000-0E6F-4CEB-A770-469F8FA69EB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83.5</c:v>
                </c:pt>
                <c:pt idx="3">
                  <c:v>83.06</c:v>
                </c:pt>
                <c:pt idx="4">
                  <c:v>83.32</c:v>
                </c:pt>
              </c:numCache>
            </c:numRef>
          </c:val>
          <c:smooth val="0"/>
          <c:extLst>
            <c:ext xmlns:c16="http://schemas.microsoft.com/office/drawing/2014/chart" uri="{C3380CC4-5D6E-409C-BE32-E72D297353CC}">
              <c16:uniqueId val="{00000001-0E6F-4CEB-A770-469F8FA69EB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101.22</c:v>
                </c:pt>
                <c:pt idx="3">
                  <c:v>102.16</c:v>
                </c:pt>
                <c:pt idx="4">
                  <c:v>101.18</c:v>
                </c:pt>
              </c:numCache>
            </c:numRef>
          </c:val>
          <c:extLst>
            <c:ext xmlns:c16="http://schemas.microsoft.com/office/drawing/2014/chart" uri="{C3380CC4-5D6E-409C-BE32-E72D297353CC}">
              <c16:uniqueId val="{00000000-233E-4624-A065-2001016401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100.85</c:v>
                </c:pt>
                <c:pt idx="3">
                  <c:v>102.13</c:v>
                </c:pt>
                <c:pt idx="4">
                  <c:v>101.72</c:v>
                </c:pt>
              </c:numCache>
            </c:numRef>
          </c:val>
          <c:smooth val="0"/>
          <c:extLst>
            <c:ext xmlns:c16="http://schemas.microsoft.com/office/drawing/2014/chart" uri="{C3380CC4-5D6E-409C-BE32-E72D297353CC}">
              <c16:uniqueId val="{00000001-233E-4624-A065-2001016401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2.2000000000000002</c:v>
                </c:pt>
                <c:pt idx="3">
                  <c:v>4.07</c:v>
                </c:pt>
                <c:pt idx="4">
                  <c:v>5.81</c:v>
                </c:pt>
              </c:numCache>
            </c:numRef>
          </c:val>
          <c:extLst>
            <c:ext xmlns:c16="http://schemas.microsoft.com/office/drawing/2014/chart" uri="{C3380CC4-5D6E-409C-BE32-E72D297353CC}">
              <c16:uniqueId val="{00000000-7E9C-4F35-A337-268729D3E9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22.77</c:v>
                </c:pt>
                <c:pt idx="3">
                  <c:v>23.93</c:v>
                </c:pt>
                <c:pt idx="4">
                  <c:v>24.68</c:v>
                </c:pt>
              </c:numCache>
            </c:numRef>
          </c:val>
          <c:smooth val="0"/>
          <c:extLst>
            <c:ext xmlns:c16="http://schemas.microsoft.com/office/drawing/2014/chart" uri="{C3380CC4-5D6E-409C-BE32-E72D297353CC}">
              <c16:uniqueId val="{00000001-7E9C-4F35-A337-268729D3E9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5D0-4843-8C2F-10D6EF5450E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0.01</c:v>
                </c:pt>
              </c:numCache>
            </c:numRef>
          </c:val>
          <c:smooth val="0"/>
          <c:extLst>
            <c:ext xmlns:c16="http://schemas.microsoft.com/office/drawing/2014/chart" uri="{C3380CC4-5D6E-409C-BE32-E72D297353CC}">
              <c16:uniqueId val="{00000001-75D0-4843-8C2F-10D6EF5450E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21F-404A-B974-5720BDBAA7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110.77</c:v>
                </c:pt>
                <c:pt idx="3">
                  <c:v>109.51</c:v>
                </c:pt>
                <c:pt idx="4">
                  <c:v>112.88</c:v>
                </c:pt>
              </c:numCache>
            </c:numRef>
          </c:val>
          <c:smooth val="0"/>
          <c:extLst>
            <c:ext xmlns:c16="http://schemas.microsoft.com/office/drawing/2014/chart" uri="{C3380CC4-5D6E-409C-BE32-E72D297353CC}">
              <c16:uniqueId val="{00000001-221F-404A-B974-5720BDBAA7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52.26</c:v>
                </c:pt>
                <c:pt idx="3">
                  <c:v>73.150000000000006</c:v>
                </c:pt>
                <c:pt idx="4">
                  <c:v>83.24</c:v>
                </c:pt>
              </c:numCache>
            </c:numRef>
          </c:val>
          <c:extLst>
            <c:ext xmlns:c16="http://schemas.microsoft.com/office/drawing/2014/chart" uri="{C3380CC4-5D6E-409C-BE32-E72D297353CC}">
              <c16:uniqueId val="{00000000-30AB-4713-9696-AA5AF3A9434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46.78</c:v>
                </c:pt>
                <c:pt idx="3">
                  <c:v>47.44</c:v>
                </c:pt>
                <c:pt idx="4">
                  <c:v>49.18</c:v>
                </c:pt>
              </c:numCache>
            </c:numRef>
          </c:val>
          <c:smooth val="0"/>
          <c:extLst>
            <c:ext xmlns:c16="http://schemas.microsoft.com/office/drawing/2014/chart" uri="{C3380CC4-5D6E-409C-BE32-E72D297353CC}">
              <c16:uniqueId val="{00000001-30AB-4713-9696-AA5AF3A9434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693.56</c:v>
                </c:pt>
                <c:pt idx="3">
                  <c:v>820.18</c:v>
                </c:pt>
                <c:pt idx="4">
                  <c:v>717.78</c:v>
                </c:pt>
              </c:numCache>
            </c:numRef>
          </c:val>
          <c:extLst>
            <c:ext xmlns:c16="http://schemas.microsoft.com/office/drawing/2014/chart" uri="{C3380CC4-5D6E-409C-BE32-E72D297353CC}">
              <c16:uniqueId val="{00000000-0F48-4B19-91F8-2E7F27D4AF7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1298.9100000000001</c:v>
                </c:pt>
                <c:pt idx="3">
                  <c:v>1243.71</c:v>
                </c:pt>
                <c:pt idx="4">
                  <c:v>1194.1500000000001</c:v>
                </c:pt>
              </c:numCache>
            </c:numRef>
          </c:val>
          <c:smooth val="0"/>
          <c:extLst>
            <c:ext xmlns:c16="http://schemas.microsoft.com/office/drawing/2014/chart" uri="{C3380CC4-5D6E-409C-BE32-E72D297353CC}">
              <c16:uniqueId val="{00000001-0F48-4B19-91F8-2E7F27D4AF7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78.290000000000006</c:v>
                </c:pt>
                <c:pt idx="3">
                  <c:v>100</c:v>
                </c:pt>
                <c:pt idx="4">
                  <c:v>100</c:v>
                </c:pt>
              </c:numCache>
            </c:numRef>
          </c:val>
          <c:extLst>
            <c:ext xmlns:c16="http://schemas.microsoft.com/office/drawing/2014/chart" uri="{C3380CC4-5D6E-409C-BE32-E72D297353CC}">
              <c16:uniqueId val="{00000000-F367-44CD-96DC-A011042BEE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69.87</c:v>
                </c:pt>
                <c:pt idx="3">
                  <c:v>74.3</c:v>
                </c:pt>
                <c:pt idx="4">
                  <c:v>72.260000000000005</c:v>
                </c:pt>
              </c:numCache>
            </c:numRef>
          </c:val>
          <c:smooth val="0"/>
          <c:extLst>
            <c:ext xmlns:c16="http://schemas.microsoft.com/office/drawing/2014/chart" uri="{C3380CC4-5D6E-409C-BE32-E72D297353CC}">
              <c16:uniqueId val="{00000001-F367-44CD-96DC-A011042BEE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192.42</c:v>
                </c:pt>
                <c:pt idx="3">
                  <c:v>150.4</c:v>
                </c:pt>
                <c:pt idx="4">
                  <c:v>150.41</c:v>
                </c:pt>
              </c:numCache>
            </c:numRef>
          </c:val>
          <c:extLst>
            <c:ext xmlns:c16="http://schemas.microsoft.com/office/drawing/2014/chart" uri="{C3380CC4-5D6E-409C-BE32-E72D297353CC}">
              <c16:uniqueId val="{00000000-F457-4430-90E4-7F4465EBDB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234.96</c:v>
                </c:pt>
                <c:pt idx="3">
                  <c:v>221.81</c:v>
                </c:pt>
                <c:pt idx="4">
                  <c:v>230.02</c:v>
                </c:pt>
              </c:numCache>
            </c:numRef>
          </c:val>
          <c:smooth val="0"/>
          <c:extLst>
            <c:ext xmlns:c16="http://schemas.microsoft.com/office/drawing/2014/chart" uri="{C3380CC4-5D6E-409C-BE32-E72D297353CC}">
              <c16:uniqueId val="{00000001-F457-4430-90E4-7F4465EBDB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F36" sqref="BF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三重県　菰野町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41854</v>
      </c>
      <c r="AM8" s="50"/>
      <c r="AN8" s="50"/>
      <c r="AO8" s="50"/>
      <c r="AP8" s="50"/>
      <c r="AQ8" s="50"/>
      <c r="AR8" s="50"/>
      <c r="AS8" s="50"/>
      <c r="AT8" s="45">
        <f>データ!T6</f>
        <v>107.01</v>
      </c>
      <c r="AU8" s="45"/>
      <c r="AV8" s="45"/>
      <c r="AW8" s="45"/>
      <c r="AX8" s="45"/>
      <c r="AY8" s="45"/>
      <c r="AZ8" s="45"/>
      <c r="BA8" s="45"/>
      <c r="BB8" s="45">
        <f>データ!U6</f>
        <v>391.12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f>データ!O6</f>
        <v>47.38</v>
      </c>
      <c r="J10" s="45"/>
      <c r="K10" s="45"/>
      <c r="L10" s="45"/>
      <c r="M10" s="45"/>
      <c r="N10" s="45"/>
      <c r="O10" s="45"/>
      <c r="P10" s="45">
        <f>データ!P6</f>
        <v>28.46</v>
      </c>
      <c r="Q10" s="45"/>
      <c r="R10" s="45"/>
      <c r="S10" s="45"/>
      <c r="T10" s="45"/>
      <c r="U10" s="45"/>
      <c r="V10" s="45"/>
      <c r="W10" s="45">
        <f>データ!Q6</f>
        <v>103.43</v>
      </c>
      <c r="X10" s="45"/>
      <c r="Y10" s="45"/>
      <c r="Z10" s="45"/>
      <c r="AA10" s="45"/>
      <c r="AB10" s="45"/>
      <c r="AC10" s="45"/>
      <c r="AD10" s="50">
        <f>データ!R6</f>
        <v>3088</v>
      </c>
      <c r="AE10" s="50"/>
      <c r="AF10" s="50"/>
      <c r="AG10" s="50"/>
      <c r="AH10" s="50"/>
      <c r="AI10" s="50"/>
      <c r="AJ10" s="50"/>
      <c r="AK10" s="2"/>
      <c r="AL10" s="50">
        <f>データ!V6</f>
        <v>11877</v>
      </c>
      <c r="AM10" s="50"/>
      <c r="AN10" s="50"/>
      <c r="AO10" s="50"/>
      <c r="AP10" s="50"/>
      <c r="AQ10" s="50"/>
      <c r="AR10" s="50"/>
      <c r="AS10" s="50"/>
      <c r="AT10" s="45">
        <f>データ!W6</f>
        <v>4.1100000000000003</v>
      </c>
      <c r="AU10" s="45"/>
      <c r="AV10" s="45"/>
      <c r="AW10" s="45"/>
      <c r="AX10" s="45"/>
      <c r="AY10" s="45"/>
      <c r="AZ10" s="45"/>
      <c r="BA10" s="45"/>
      <c r="BB10" s="45">
        <f>データ!X6</f>
        <v>2889.78</v>
      </c>
      <c r="BC10" s="45"/>
      <c r="BD10" s="45"/>
      <c r="BE10" s="45"/>
      <c r="BF10" s="45"/>
      <c r="BG10" s="45"/>
      <c r="BH10" s="45"/>
      <c r="BI10" s="45"/>
      <c r="BJ10" s="2"/>
      <c r="BK10" s="2"/>
      <c r="BL10" s="74" t="s">
        <v>22</v>
      </c>
      <c r="BM10" s="75"/>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6" t="s">
        <v>24</v>
      </c>
      <c r="BM11" s="76"/>
      <c r="BN11" s="76"/>
      <c r="BO11" s="76"/>
      <c r="BP11" s="76"/>
      <c r="BQ11" s="76"/>
      <c r="BR11" s="76"/>
      <c r="BS11" s="76"/>
      <c r="BT11" s="76"/>
      <c r="BU11" s="76"/>
      <c r="BV11" s="76"/>
      <c r="BW11" s="76"/>
      <c r="BX11" s="76"/>
      <c r="BY11" s="76"/>
      <c r="BZ11" s="7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6"/>
      <c r="BM12" s="76"/>
      <c r="BN12" s="76"/>
      <c r="BO12" s="76"/>
      <c r="BP12" s="76"/>
      <c r="BQ12" s="76"/>
      <c r="BR12" s="76"/>
      <c r="BS12" s="76"/>
      <c r="BT12" s="76"/>
      <c r="BU12" s="76"/>
      <c r="BV12" s="76"/>
      <c r="BW12" s="76"/>
      <c r="BX12" s="76"/>
      <c r="BY12" s="76"/>
      <c r="BZ12" s="7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7"/>
      <c r="BM13" s="77"/>
      <c r="BN13" s="77"/>
      <c r="BO13" s="77"/>
      <c r="BP13" s="77"/>
      <c r="BQ13" s="77"/>
      <c r="BR13" s="77"/>
      <c r="BS13" s="77"/>
      <c r="BT13" s="77"/>
      <c r="BU13" s="77"/>
      <c r="BV13" s="77"/>
      <c r="BW13" s="77"/>
      <c r="BX13" s="77"/>
      <c r="BY13" s="77"/>
      <c r="BZ13" s="77"/>
    </row>
    <row r="14" spans="1:78" ht="13.5" customHeight="1">
      <c r="A14" s="2"/>
      <c r="B14" s="78" t="s">
        <v>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80"/>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109</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8"/>
      <c r="BM34" s="69"/>
      <c r="BN34" s="69"/>
      <c r="BO34" s="69"/>
      <c r="BP34" s="69"/>
      <c r="BQ34" s="69"/>
      <c r="BR34" s="69"/>
      <c r="BS34" s="69"/>
      <c r="BT34" s="69"/>
      <c r="BU34" s="69"/>
      <c r="BV34" s="69"/>
      <c r="BW34" s="69"/>
      <c r="BX34" s="69"/>
      <c r="BY34" s="69"/>
      <c r="BZ34" s="70"/>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107</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108</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8"/>
      <c r="BM81" s="69"/>
      <c r="BN81" s="69"/>
      <c r="BO81" s="69"/>
      <c r="BP81" s="69"/>
      <c r="BQ81" s="69"/>
      <c r="BR81" s="69"/>
      <c r="BS81" s="69"/>
      <c r="BT81" s="69"/>
      <c r="BU81" s="69"/>
      <c r="BV81" s="69"/>
      <c r="BW81" s="69"/>
      <c r="BX81" s="69"/>
      <c r="BY81" s="69"/>
      <c r="BZ81" s="7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c r="C83" s="2" t="s">
        <v>30</v>
      </c>
    </row>
    <row r="84" spans="1:78" hidden="1">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YwHTmWA7g1S56Y7nyRmn5KLkEHt1A6M+IJ/CPNwKmsf5ZDSx0Ln5NOxLXeSKNP7L+IfXPx/yspTWKivS9Qy54g==" saltValue="e7xFBMH/WGL6X6KoQ6tbK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28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28" t="s">
        <v>54</v>
      </c>
      <c r="B4" s="30"/>
      <c r="C4" s="30"/>
      <c r="D4" s="30"/>
      <c r="E4" s="30"/>
      <c r="F4" s="30"/>
      <c r="G4" s="30"/>
      <c r="H4" s="85"/>
      <c r="I4" s="86"/>
      <c r="J4" s="86"/>
      <c r="K4" s="86"/>
      <c r="L4" s="86"/>
      <c r="M4" s="86"/>
      <c r="N4" s="86"/>
      <c r="O4" s="86"/>
      <c r="P4" s="86"/>
      <c r="Q4" s="86"/>
      <c r="R4" s="86"/>
      <c r="S4" s="86"/>
      <c r="T4" s="86"/>
      <c r="U4" s="86"/>
      <c r="V4" s="86"/>
      <c r="W4" s="86"/>
      <c r="X4" s="87"/>
      <c r="Y4" s="81" t="s">
        <v>55</v>
      </c>
      <c r="Z4" s="81"/>
      <c r="AA4" s="81"/>
      <c r="AB4" s="81"/>
      <c r="AC4" s="81"/>
      <c r="AD4" s="81"/>
      <c r="AE4" s="81"/>
      <c r="AF4" s="81"/>
      <c r="AG4" s="81"/>
      <c r="AH4" s="81"/>
      <c r="AI4" s="81"/>
      <c r="AJ4" s="81" t="s">
        <v>56</v>
      </c>
      <c r="AK4" s="81"/>
      <c r="AL4" s="81"/>
      <c r="AM4" s="81"/>
      <c r="AN4" s="81"/>
      <c r="AO4" s="81"/>
      <c r="AP4" s="81"/>
      <c r="AQ4" s="81"/>
      <c r="AR4" s="81"/>
      <c r="AS4" s="81"/>
      <c r="AT4" s="81"/>
      <c r="AU4" s="81" t="s">
        <v>57</v>
      </c>
      <c r="AV4" s="81"/>
      <c r="AW4" s="81"/>
      <c r="AX4" s="81"/>
      <c r="AY4" s="81"/>
      <c r="AZ4" s="81"/>
      <c r="BA4" s="81"/>
      <c r="BB4" s="81"/>
      <c r="BC4" s="81"/>
      <c r="BD4" s="81"/>
      <c r="BE4" s="81"/>
      <c r="BF4" s="81" t="s">
        <v>58</v>
      </c>
      <c r="BG4" s="81"/>
      <c r="BH4" s="81"/>
      <c r="BI4" s="81"/>
      <c r="BJ4" s="81"/>
      <c r="BK4" s="81"/>
      <c r="BL4" s="81"/>
      <c r="BM4" s="81"/>
      <c r="BN4" s="81"/>
      <c r="BO4" s="81"/>
      <c r="BP4" s="81"/>
      <c r="BQ4" s="81" t="s">
        <v>59</v>
      </c>
      <c r="BR4" s="81"/>
      <c r="BS4" s="81"/>
      <c r="BT4" s="81"/>
      <c r="BU4" s="81"/>
      <c r="BV4" s="81"/>
      <c r="BW4" s="81"/>
      <c r="BX4" s="81"/>
      <c r="BY4" s="81"/>
      <c r="BZ4" s="81"/>
      <c r="CA4" s="81"/>
      <c r="CB4" s="81" t="s">
        <v>60</v>
      </c>
      <c r="CC4" s="81"/>
      <c r="CD4" s="81"/>
      <c r="CE4" s="81"/>
      <c r="CF4" s="81"/>
      <c r="CG4" s="81"/>
      <c r="CH4" s="81"/>
      <c r="CI4" s="81"/>
      <c r="CJ4" s="81"/>
      <c r="CK4" s="81"/>
      <c r="CL4" s="81"/>
      <c r="CM4" s="81" t="s">
        <v>61</v>
      </c>
      <c r="CN4" s="81"/>
      <c r="CO4" s="81"/>
      <c r="CP4" s="81"/>
      <c r="CQ4" s="81"/>
      <c r="CR4" s="81"/>
      <c r="CS4" s="81"/>
      <c r="CT4" s="81"/>
      <c r="CU4" s="81"/>
      <c r="CV4" s="81"/>
      <c r="CW4" s="81"/>
      <c r="CX4" s="81" t="s">
        <v>62</v>
      </c>
      <c r="CY4" s="81"/>
      <c r="CZ4" s="81"/>
      <c r="DA4" s="81"/>
      <c r="DB4" s="81"/>
      <c r="DC4" s="81"/>
      <c r="DD4" s="81"/>
      <c r="DE4" s="81"/>
      <c r="DF4" s="81"/>
      <c r="DG4" s="81"/>
      <c r="DH4" s="81"/>
      <c r="DI4" s="81" t="s">
        <v>63</v>
      </c>
      <c r="DJ4" s="81"/>
      <c r="DK4" s="81"/>
      <c r="DL4" s="81"/>
      <c r="DM4" s="81"/>
      <c r="DN4" s="81"/>
      <c r="DO4" s="81"/>
      <c r="DP4" s="81"/>
      <c r="DQ4" s="81"/>
      <c r="DR4" s="81"/>
      <c r="DS4" s="81"/>
      <c r="DT4" s="81" t="s">
        <v>64</v>
      </c>
      <c r="DU4" s="81"/>
      <c r="DV4" s="81"/>
      <c r="DW4" s="81"/>
      <c r="DX4" s="81"/>
      <c r="DY4" s="81"/>
      <c r="DZ4" s="81"/>
      <c r="EA4" s="81"/>
      <c r="EB4" s="81"/>
      <c r="EC4" s="81"/>
      <c r="ED4" s="81"/>
      <c r="EE4" s="81" t="s">
        <v>65</v>
      </c>
      <c r="EF4" s="81"/>
      <c r="EG4" s="81"/>
      <c r="EH4" s="81"/>
      <c r="EI4" s="81"/>
      <c r="EJ4" s="81"/>
      <c r="EK4" s="81"/>
      <c r="EL4" s="81"/>
      <c r="EM4" s="81"/>
      <c r="EN4" s="81"/>
      <c r="EO4" s="81"/>
    </row>
    <row r="5" spans="1:148">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c r="A6" s="28" t="s">
        <v>94</v>
      </c>
      <c r="B6" s="33">
        <f>B7</f>
        <v>2018</v>
      </c>
      <c r="C6" s="33">
        <f t="shared" ref="C6:X6" si="3">C7</f>
        <v>243418</v>
      </c>
      <c r="D6" s="33">
        <f t="shared" si="3"/>
        <v>46</v>
      </c>
      <c r="E6" s="33">
        <f t="shared" si="3"/>
        <v>17</v>
      </c>
      <c r="F6" s="33">
        <f t="shared" si="3"/>
        <v>4</v>
      </c>
      <c r="G6" s="33">
        <f t="shared" si="3"/>
        <v>0</v>
      </c>
      <c r="H6" s="33" t="str">
        <f t="shared" si="3"/>
        <v>三重県　菰野町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47.38</v>
      </c>
      <c r="P6" s="34">
        <f t="shared" si="3"/>
        <v>28.46</v>
      </c>
      <c r="Q6" s="34">
        <f t="shared" si="3"/>
        <v>103.43</v>
      </c>
      <c r="R6" s="34">
        <f t="shared" si="3"/>
        <v>3088</v>
      </c>
      <c r="S6" s="34">
        <f t="shared" si="3"/>
        <v>41854</v>
      </c>
      <c r="T6" s="34">
        <f t="shared" si="3"/>
        <v>107.01</v>
      </c>
      <c r="U6" s="34">
        <f t="shared" si="3"/>
        <v>391.12</v>
      </c>
      <c r="V6" s="34">
        <f t="shared" si="3"/>
        <v>11877</v>
      </c>
      <c r="W6" s="34">
        <f t="shared" si="3"/>
        <v>4.1100000000000003</v>
      </c>
      <c r="X6" s="34">
        <f t="shared" si="3"/>
        <v>2889.78</v>
      </c>
      <c r="Y6" s="35" t="str">
        <f>IF(Y7="",NA(),Y7)</f>
        <v>-</v>
      </c>
      <c r="Z6" s="35" t="str">
        <f t="shared" ref="Z6:AH6" si="4">IF(Z7="",NA(),Z7)</f>
        <v>-</v>
      </c>
      <c r="AA6" s="35">
        <f t="shared" si="4"/>
        <v>101.22</v>
      </c>
      <c r="AB6" s="35">
        <f t="shared" si="4"/>
        <v>102.16</v>
      </c>
      <c r="AC6" s="35">
        <f t="shared" si="4"/>
        <v>101.18</v>
      </c>
      <c r="AD6" s="35" t="str">
        <f t="shared" si="4"/>
        <v>-</v>
      </c>
      <c r="AE6" s="35" t="str">
        <f t="shared" si="4"/>
        <v>-</v>
      </c>
      <c r="AF6" s="35">
        <f t="shared" si="4"/>
        <v>100.85</v>
      </c>
      <c r="AG6" s="35">
        <f t="shared" si="4"/>
        <v>102.13</v>
      </c>
      <c r="AH6" s="35">
        <f t="shared" si="4"/>
        <v>101.72</v>
      </c>
      <c r="AI6" s="34" t="str">
        <f>IF(AI7="","",IF(AI7="-","【-】","【"&amp;SUBSTITUTE(TEXT(AI7,"#,##0.00"),"-","△")&amp;"】"))</f>
        <v>【101.92】</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110.77</v>
      </c>
      <c r="AR6" s="35">
        <f t="shared" si="5"/>
        <v>109.51</v>
      </c>
      <c r="AS6" s="35">
        <f t="shared" si="5"/>
        <v>112.88</v>
      </c>
      <c r="AT6" s="34" t="str">
        <f>IF(AT7="","",IF(AT7="-","【-】","【"&amp;SUBSTITUTE(TEXT(AT7,"#,##0.00"),"-","△")&amp;"】"))</f>
        <v>【88.06】</v>
      </c>
      <c r="AU6" s="35" t="str">
        <f>IF(AU7="",NA(),AU7)</f>
        <v>-</v>
      </c>
      <c r="AV6" s="35" t="str">
        <f t="shared" ref="AV6:BD6" si="6">IF(AV7="",NA(),AV7)</f>
        <v>-</v>
      </c>
      <c r="AW6" s="35">
        <f t="shared" si="6"/>
        <v>52.26</v>
      </c>
      <c r="AX6" s="35">
        <f t="shared" si="6"/>
        <v>73.150000000000006</v>
      </c>
      <c r="AY6" s="35">
        <f t="shared" si="6"/>
        <v>83.24</v>
      </c>
      <c r="AZ6" s="35" t="str">
        <f t="shared" si="6"/>
        <v>-</v>
      </c>
      <c r="BA6" s="35" t="str">
        <f t="shared" si="6"/>
        <v>-</v>
      </c>
      <c r="BB6" s="35">
        <f t="shared" si="6"/>
        <v>46.78</v>
      </c>
      <c r="BC6" s="35">
        <f t="shared" si="6"/>
        <v>47.44</v>
      </c>
      <c r="BD6" s="35">
        <f t="shared" si="6"/>
        <v>49.18</v>
      </c>
      <c r="BE6" s="34" t="str">
        <f>IF(BE7="","",IF(BE7="-","【-】","【"&amp;SUBSTITUTE(TEXT(BE7,"#,##0.00"),"-","△")&amp;"】"))</f>
        <v>【54.23】</v>
      </c>
      <c r="BF6" s="35" t="str">
        <f>IF(BF7="",NA(),BF7)</f>
        <v>-</v>
      </c>
      <c r="BG6" s="35" t="str">
        <f t="shared" ref="BG6:BO6" si="7">IF(BG7="",NA(),BG7)</f>
        <v>-</v>
      </c>
      <c r="BH6" s="35">
        <f t="shared" si="7"/>
        <v>693.56</v>
      </c>
      <c r="BI6" s="35">
        <f t="shared" si="7"/>
        <v>820.18</v>
      </c>
      <c r="BJ6" s="35">
        <f t="shared" si="7"/>
        <v>717.78</v>
      </c>
      <c r="BK6" s="35" t="str">
        <f t="shared" si="7"/>
        <v>-</v>
      </c>
      <c r="BL6" s="35" t="str">
        <f t="shared" si="7"/>
        <v>-</v>
      </c>
      <c r="BM6" s="35">
        <f t="shared" si="7"/>
        <v>1298.9100000000001</v>
      </c>
      <c r="BN6" s="35">
        <f t="shared" si="7"/>
        <v>1243.71</v>
      </c>
      <c r="BO6" s="35">
        <f t="shared" si="7"/>
        <v>1194.1500000000001</v>
      </c>
      <c r="BP6" s="34" t="str">
        <f>IF(BP7="","",IF(BP7="-","【-】","【"&amp;SUBSTITUTE(TEXT(BP7,"#,##0.00"),"-","△")&amp;"】"))</f>
        <v>【1,209.40】</v>
      </c>
      <c r="BQ6" s="35" t="str">
        <f>IF(BQ7="",NA(),BQ7)</f>
        <v>-</v>
      </c>
      <c r="BR6" s="35" t="str">
        <f t="shared" ref="BR6:BZ6" si="8">IF(BR7="",NA(),BR7)</f>
        <v>-</v>
      </c>
      <c r="BS6" s="35">
        <f t="shared" si="8"/>
        <v>78.290000000000006</v>
      </c>
      <c r="BT6" s="35">
        <f t="shared" si="8"/>
        <v>100</v>
      </c>
      <c r="BU6" s="35">
        <f t="shared" si="8"/>
        <v>100</v>
      </c>
      <c r="BV6" s="35" t="str">
        <f t="shared" si="8"/>
        <v>-</v>
      </c>
      <c r="BW6" s="35" t="str">
        <f t="shared" si="8"/>
        <v>-</v>
      </c>
      <c r="BX6" s="35">
        <f t="shared" si="8"/>
        <v>69.87</v>
      </c>
      <c r="BY6" s="35">
        <f t="shared" si="8"/>
        <v>74.3</v>
      </c>
      <c r="BZ6" s="35">
        <f t="shared" si="8"/>
        <v>72.260000000000005</v>
      </c>
      <c r="CA6" s="34" t="str">
        <f>IF(CA7="","",IF(CA7="-","【-】","【"&amp;SUBSTITUTE(TEXT(CA7,"#,##0.00"),"-","△")&amp;"】"))</f>
        <v>【74.48】</v>
      </c>
      <c r="CB6" s="35" t="str">
        <f>IF(CB7="",NA(),CB7)</f>
        <v>-</v>
      </c>
      <c r="CC6" s="35" t="str">
        <f t="shared" ref="CC6:CK6" si="9">IF(CC7="",NA(),CC7)</f>
        <v>-</v>
      </c>
      <c r="CD6" s="35">
        <f t="shared" si="9"/>
        <v>192.42</v>
      </c>
      <c r="CE6" s="35">
        <f t="shared" si="9"/>
        <v>150.4</v>
      </c>
      <c r="CF6" s="35">
        <f t="shared" si="9"/>
        <v>150.41</v>
      </c>
      <c r="CG6" s="35" t="str">
        <f t="shared" si="9"/>
        <v>-</v>
      </c>
      <c r="CH6" s="35" t="str">
        <f t="shared" si="9"/>
        <v>-</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42.9</v>
      </c>
      <c r="CU6" s="35">
        <f t="shared" si="10"/>
        <v>43.36</v>
      </c>
      <c r="CV6" s="35">
        <f t="shared" si="10"/>
        <v>42.56</v>
      </c>
      <c r="CW6" s="34" t="str">
        <f>IF(CW7="","",IF(CW7="-","【-】","【"&amp;SUBSTITUTE(TEXT(CW7,"#,##0.00"),"-","△")&amp;"】"))</f>
        <v>【42.82】</v>
      </c>
      <c r="CX6" s="35" t="str">
        <f>IF(CX7="",NA(),CX7)</f>
        <v>-</v>
      </c>
      <c r="CY6" s="35" t="str">
        <f t="shared" ref="CY6:DG6" si="11">IF(CY7="",NA(),CY7)</f>
        <v>-</v>
      </c>
      <c r="CZ6" s="35">
        <f t="shared" si="11"/>
        <v>81.91</v>
      </c>
      <c r="DA6" s="35">
        <f t="shared" si="11"/>
        <v>83.91</v>
      </c>
      <c r="DB6" s="35">
        <f t="shared" si="11"/>
        <v>84.9</v>
      </c>
      <c r="DC6" s="35" t="str">
        <f t="shared" si="11"/>
        <v>-</v>
      </c>
      <c r="DD6" s="35" t="str">
        <f t="shared" si="11"/>
        <v>-</v>
      </c>
      <c r="DE6" s="35">
        <f t="shared" si="11"/>
        <v>83.5</v>
      </c>
      <c r="DF6" s="35">
        <f t="shared" si="11"/>
        <v>83.06</v>
      </c>
      <c r="DG6" s="35">
        <f t="shared" si="11"/>
        <v>83.32</v>
      </c>
      <c r="DH6" s="34" t="str">
        <f>IF(DH7="","",IF(DH7="-","【-】","【"&amp;SUBSTITUTE(TEXT(DH7,"#,##0.00"),"-","△")&amp;"】"))</f>
        <v>【83.36】</v>
      </c>
      <c r="DI6" s="35" t="str">
        <f>IF(DI7="",NA(),DI7)</f>
        <v>-</v>
      </c>
      <c r="DJ6" s="35" t="str">
        <f t="shared" ref="DJ6:DR6" si="12">IF(DJ7="",NA(),DJ7)</f>
        <v>-</v>
      </c>
      <c r="DK6" s="35">
        <f t="shared" si="12"/>
        <v>2.2000000000000002</v>
      </c>
      <c r="DL6" s="35">
        <f t="shared" si="12"/>
        <v>4.07</v>
      </c>
      <c r="DM6" s="35">
        <f t="shared" si="12"/>
        <v>5.81</v>
      </c>
      <c r="DN6" s="35" t="str">
        <f t="shared" si="12"/>
        <v>-</v>
      </c>
      <c r="DO6" s="35" t="str">
        <f t="shared" si="12"/>
        <v>-</v>
      </c>
      <c r="DP6" s="35">
        <f t="shared" si="12"/>
        <v>22.77</v>
      </c>
      <c r="DQ6" s="35">
        <f t="shared" si="12"/>
        <v>23.93</v>
      </c>
      <c r="DR6" s="35">
        <f t="shared" si="12"/>
        <v>24.68</v>
      </c>
      <c r="DS6" s="34" t="str">
        <f>IF(DS7="","",IF(DS7="-","【-】","【"&amp;SUBSTITUTE(TEXT(DS7,"#,##0.00"),"-","△")&amp;"】"))</f>
        <v>【24.88】</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5">
        <f t="shared" si="13"/>
        <v>0.01</v>
      </c>
      <c r="ED6" s="34" t="str">
        <f>IF(ED7="","",IF(ED7="-","【-】","【"&amp;SUBSTITUTE(TEXT(ED7,"#,##0.00"),"-","△")&amp;"】"))</f>
        <v>【0.01】</v>
      </c>
      <c r="EE6" s="35" t="str">
        <f>IF(EE7="",NA(),EE7)</f>
        <v>-</v>
      </c>
      <c r="EF6" s="35" t="str">
        <f t="shared" ref="EF6:EN6" si="14">IF(EF7="",NA(),EF7)</f>
        <v>-</v>
      </c>
      <c r="EG6" s="34">
        <f t="shared" si="14"/>
        <v>0</v>
      </c>
      <c r="EH6" s="35">
        <f t="shared" si="14"/>
        <v>5.08</v>
      </c>
      <c r="EI6" s="35">
        <f t="shared" si="14"/>
        <v>4.78</v>
      </c>
      <c r="EJ6" s="35" t="str">
        <f t="shared" si="14"/>
        <v>-</v>
      </c>
      <c r="EK6" s="35" t="str">
        <f t="shared" si="14"/>
        <v>-</v>
      </c>
      <c r="EL6" s="35">
        <f t="shared" si="14"/>
        <v>0.09</v>
      </c>
      <c r="EM6" s="35">
        <f t="shared" si="14"/>
        <v>0.09</v>
      </c>
      <c r="EN6" s="35">
        <f t="shared" si="14"/>
        <v>0.13</v>
      </c>
      <c r="EO6" s="34" t="str">
        <f>IF(EO7="","",IF(EO7="-","【-】","【"&amp;SUBSTITUTE(TEXT(EO7,"#,##0.00"),"-","△")&amp;"】"))</f>
        <v>【0.12】</v>
      </c>
    </row>
    <row r="7" spans="1:148" s="36" customFormat="1">
      <c r="A7" s="28"/>
      <c r="B7" s="37">
        <v>2018</v>
      </c>
      <c r="C7" s="37">
        <v>243418</v>
      </c>
      <c r="D7" s="37">
        <v>46</v>
      </c>
      <c r="E7" s="37">
        <v>17</v>
      </c>
      <c r="F7" s="37">
        <v>4</v>
      </c>
      <c r="G7" s="37">
        <v>0</v>
      </c>
      <c r="H7" s="37" t="s">
        <v>95</v>
      </c>
      <c r="I7" s="37" t="s">
        <v>96</v>
      </c>
      <c r="J7" s="37" t="s">
        <v>97</v>
      </c>
      <c r="K7" s="37" t="s">
        <v>98</v>
      </c>
      <c r="L7" s="37" t="s">
        <v>99</v>
      </c>
      <c r="M7" s="37" t="s">
        <v>100</v>
      </c>
      <c r="N7" s="38" t="s">
        <v>101</v>
      </c>
      <c r="O7" s="38">
        <v>47.38</v>
      </c>
      <c r="P7" s="38">
        <v>28.46</v>
      </c>
      <c r="Q7" s="38">
        <v>103.43</v>
      </c>
      <c r="R7" s="38">
        <v>3088</v>
      </c>
      <c r="S7" s="38">
        <v>41854</v>
      </c>
      <c r="T7" s="38">
        <v>107.01</v>
      </c>
      <c r="U7" s="38">
        <v>391.12</v>
      </c>
      <c r="V7" s="38">
        <v>11877</v>
      </c>
      <c r="W7" s="38">
        <v>4.1100000000000003</v>
      </c>
      <c r="X7" s="38">
        <v>2889.78</v>
      </c>
      <c r="Y7" s="38" t="s">
        <v>101</v>
      </c>
      <c r="Z7" s="38" t="s">
        <v>101</v>
      </c>
      <c r="AA7" s="38">
        <v>101.22</v>
      </c>
      <c r="AB7" s="38">
        <v>102.16</v>
      </c>
      <c r="AC7" s="38">
        <v>101.18</v>
      </c>
      <c r="AD7" s="38" t="s">
        <v>101</v>
      </c>
      <c r="AE7" s="38" t="s">
        <v>101</v>
      </c>
      <c r="AF7" s="38">
        <v>100.85</v>
      </c>
      <c r="AG7" s="38">
        <v>102.13</v>
      </c>
      <c r="AH7" s="38">
        <v>101.72</v>
      </c>
      <c r="AI7" s="38">
        <v>101.92</v>
      </c>
      <c r="AJ7" s="38" t="s">
        <v>101</v>
      </c>
      <c r="AK7" s="38" t="s">
        <v>101</v>
      </c>
      <c r="AL7" s="38">
        <v>0</v>
      </c>
      <c r="AM7" s="38">
        <v>0</v>
      </c>
      <c r="AN7" s="38">
        <v>0</v>
      </c>
      <c r="AO7" s="38" t="s">
        <v>101</v>
      </c>
      <c r="AP7" s="38" t="s">
        <v>101</v>
      </c>
      <c r="AQ7" s="38">
        <v>110.77</v>
      </c>
      <c r="AR7" s="38">
        <v>109.51</v>
      </c>
      <c r="AS7" s="38">
        <v>112.88</v>
      </c>
      <c r="AT7" s="38">
        <v>88.06</v>
      </c>
      <c r="AU7" s="38" t="s">
        <v>101</v>
      </c>
      <c r="AV7" s="38" t="s">
        <v>101</v>
      </c>
      <c r="AW7" s="38">
        <v>52.26</v>
      </c>
      <c r="AX7" s="38">
        <v>73.150000000000006</v>
      </c>
      <c r="AY7" s="38">
        <v>83.24</v>
      </c>
      <c r="AZ7" s="38" t="s">
        <v>101</v>
      </c>
      <c r="BA7" s="38" t="s">
        <v>101</v>
      </c>
      <c r="BB7" s="38">
        <v>46.78</v>
      </c>
      <c r="BC7" s="38">
        <v>47.44</v>
      </c>
      <c r="BD7" s="38">
        <v>49.18</v>
      </c>
      <c r="BE7" s="38">
        <v>54.23</v>
      </c>
      <c r="BF7" s="38" t="s">
        <v>101</v>
      </c>
      <c r="BG7" s="38" t="s">
        <v>101</v>
      </c>
      <c r="BH7" s="38">
        <v>693.56</v>
      </c>
      <c r="BI7" s="38">
        <v>820.18</v>
      </c>
      <c r="BJ7" s="38">
        <v>717.78</v>
      </c>
      <c r="BK7" s="38" t="s">
        <v>101</v>
      </c>
      <c r="BL7" s="38" t="s">
        <v>101</v>
      </c>
      <c r="BM7" s="38">
        <v>1298.9100000000001</v>
      </c>
      <c r="BN7" s="38">
        <v>1243.71</v>
      </c>
      <c r="BO7" s="38">
        <v>1194.1500000000001</v>
      </c>
      <c r="BP7" s="38">
        <v>1209.4000000000001</v>
      </c>
      <c r="BQ7" s="38" t="s">
        <v>101</v>
      </c>
      <c r="BR7" s="38" t="s">
        <v>101</v>
      </c>
      <c r="BS7" s="38">
        <v>78.290000000000006</v>
      </c>
      <c r="BT7" s="38">
        <v>100</v>
      </c>
      <c r="BU7" s="38">
        <v>100</v>
      </c>
      <c r="BV7" s="38" t="s">
        <v>101</v>
      </c>
      <c r="BW7" s="38" t="s">
        <v>101</v>
      </c>
      <c r="BX7" s="38">
        <v>69.87</v>
      </c>
      <c r="BY7" s="38">
        <v>74.3</v>
      </c>
      <c r="BZ7" s="38">
        <v>72.260000000000005</v>
      </c>
      <c r="CA7" s="38">
        <v>74.48</v>
      </c>
      <c r="CB7" s="38" t="s">
        <v>101</v>
      </c>
      <c r="CC7" s="38" t="s">
        <v>101</v>
      </c>
      <c r="CD7" s="38">
        <v>192.42</v>
      </c>
      <c r="CE7" s="38">
        <v>150.4</v>
      </c>
      <c r="CF7" s="38">
        <v>150.41</v>
      </c>
      <c r="CG7" s="38" t="s">
        <v>101</v>
      </c>
      <c r="CH7" s="38" t="s">
        <v>101</v>
      </c>
      <c r="CI7" s="38">
        <v>234.96</v>
      </c>
      <c r="CJ7" s="38">
        <v>221.81</v>
      </c>
      <c r="CK7" s="38">
        <v>230.02</v>
      </c>
      <c r="CL7" s="38">
        <v>219.46</v>
      </c>
      <c r="CM7" s="38" t="s">
        <v>101</v>
      </c>
      <c r="CN7" s="38" t="s">
        <v>101</v>
      </c>
      <c r="CO7" s="38" t="s">
        <v>101</v>
      </c>
      <c r="CP7" s="38" t="s">
        <v>101</v>
      </c>
      <c r="CQ7" s="38" t="s">
        <v>101</v>
      </c>
      <c r="CR7" s="38" t="s">
        <v>101</v>
      </c>
      <c r="CS7" s="38" t="s">
        <v>101</v>
      </c>
      <c r="CT7" s="38">
        <v>42.9</v>
      </c>
      <c r="CU7" s="38">
        <v>43.36</v>
      </c>
      <c r="CV7" s="38">
        <v>42.56</v>
      </c>
      <c r="CW7" s="38">
        <v>42.82</v>
      </c>
      <c r="CX7" s="38" t="s">
        <v>101</v>
      </c>
      <c r="CY7" s="38" t="s">
        <v>101</v>
      </c>
      <c r="CZ7" s="38">
        <v>81.91</v>
      </c>
      <c r="DA7" s="38">
        <v>83.91</v>
      </c>
      <c r="DB7" s="38">
        <v>84.9</v>
      </c>
      <c r="DC7" s="38" t="s">
        <v>101</v>
      </c>
      <c r="DD7" s="38" t="s">
        <v>101</v>
      </c>
      <c r="DE7" s="38">
        <v>83.5</v>
      </c>
      <c r="DF7" s="38">
        <v>83.06</v>
      </c>
      <c r="DG7" s="38">
        <v>83.32</v>
      </c>
      <c r="DH7" s="38">
        <v>83.36</v>
      </c>
      <c r="DI7" s="38" t="s">
        <v>101</v>
      </c>
      <c r="DJ7" s="38" t="s">
        <v>101</v>
      </c>
      <c r="DK7" s="38">
        <v>2.2000000000000002</v>
      </c>
      <c r="DL7" s="38">
        <v>4.07</v>
      </c>
      <c r="DM7" s="38">
        <v>5.81</v>
      </c>
      <c r="DN7" s="38" t="s">
        <v>101</v>
      </c>
      <c r="DO7" s="38" t="s">
        <v>101</v>
      </c>
      <c r="DP7" s="38">
        <v>22.77</v>
      </c>
      <c r="DQ7" s="38">
        <v>23.93</v>
      </c>
      <c r="DR7" s="38">
        <v>24.68</v>
      </c>
      <c r="DS7" s="38">
        <v>24.88</v>
      </c>
      <c r="DT7" s="38" t="s">
        <v>101</v>
      </c>
      <c r="DU7" s="38" t="s">
        <v>101</v>
      </c>
      <c r="DV7" s="38">
        <v>0</v>
      </c>
      <c r="DW7" s="38">
        <v>0</v>
      </c>
      <c r="DX7" s="38">
        <v>0</v>
      </c>
      <c r="DY7" s="38" t="s">
        <v>101</v>
      </c>
      <c r="DZ7" s="38" t="s">
        <v>101</v>
      </c>
      <c r="EA7" s="38">
        <v>0</v>
      </c>
      <c r="EB7" s="38">
        <v>0</v>
      </c>
      <c r="EC7" s="38">
        <v>0.01</v>
      </c>
      <c r="ED7" s="38">
        <v>0.01</v>
      </c>
      <c r="EE7" s="38" t="s">
        <v>101</v>
      </c>
      <c r="EF7" s="38" t="s">
        <v>101</v>
      </c>
      <c r="EG7" s="38">
        <v>0</v>
      </c>
      <c r="EH7" s="38">
        <v>5.08</v>
      </c>
      <c r="EI7" s="38">
        <v>4.78</v>
      </c>
      <c r="EJ7" s="38" t="s">
        <v>101</v>
      </c>
      <c r="EK7" s="38" t="s">
        <v>101</v>
      </c>
      <c r="EL7" s="38">
        <v>0.09</v>
      </c>
      <c r="EM7" s="38">
        <v>0.09</v>
      </c>
      <c r="EN7" s="38">
        <v>0.13</v>
      </c>
      <c r="EO7" s="38">
        <v>0.12</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山吉 隆</cp:lastModifiedBy>
  <cp:lastPrinted>2020-01-29T05:36:35Z</cp:lastPrinted>
  <dcterms:created xsi:type="dcterms:W3CDTF">2019-12-05T04:50:23Z</dcterms:created>
  <dcterms:modified xsi:type="dcterms:W3CDTF">2020-02-10T01:31:53Z</dcterms:modified>
  <cp:category/>
</cp:coreProperties>
</file>