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7044\Desktop\Fw__【依頼_1_31〆】公営企業に係る経営比較分析表（平成30年度決算）の分析等について_20200115\【提出】経営比較分析表（H30決算）\"/>
    </mc:Choice>
  </mc:AlternateContent>
  <workbookProtection workbookAlgorithmName="SHA-512" workbookHashValue="2Kp3JaYBsGsbsrTlHQS6Er4jY4R1BLL1awhNTP2sYeBJ/Zh33lQfpoGLazekATd9H7vEZBG88L7i8jiBHyFtEw==" workbookSaltValue="gd+tVFGPLUv2DL8v871J+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AD10" i="4" s="1"/>
  <c r="Q6" i="5"/>
  <c r="P6" i="5"/>
  <c r="O6" i="5"/>
  <c r="I10" i="4" s="1"/>
  <c r="N6" i="5"/>
  <c r="B10" i="4" s="1"/>
  <c r="M6" i="5"/>
  <c r="AD8" i="4" s="1"/>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H85" i="4"/>
  <c r="G85" i="4"/>
  <c r="E85" i="4"/>
  <c r="BB10" i="4"/>
  <c r="AT10" i="4"/>
  <c r="W10" i="4"/>
  <c r="P10" i="4"/>
  <c r="BB8" i="4"/>
  <c r="AT8" i="4"/>
  <c r="W8" i="4"/>
  <c r="P8" i="4"/>
  <c r="B6" i="4"/>
  <c r="C10" i="5" l="1"/>
  <c r="D10" i="5"/>
  <c r="E10" i="5"/>
  <c r="B10" i="5"/>
</calcChain>
</file>

<file path=xl/sharedStrings.xml><?xml version="1.0" encoding="utf-8"?>
<sst xmlns="http://schemas.openxmlformats.org/spreadsheetml/2006/main" count="289" uniqueCount="111">
  <si>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</si>
  <si>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</si>
  <si>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</si>
  <si>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</si>
  <si>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</si>
  <si>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</si>
  <si>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</si>
  <si>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</si>
  <si>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</si>
  <si>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</si>
  <si>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</si>
  <si>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</si>
  <si>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</si>
  <si>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</si>
  <si>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</si>
  <si>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</si>
  <si>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</si>
  <si>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</si>
  <si>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</si>
  <si>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</si>
  <si>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</si>
  <si>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</si>
  <si>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</si>
  <si>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</si>
  <si>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</si>
  <si>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</si>
  <si>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</si>
  <si>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</si>
  <si>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</si>
  <si>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</si>
  <si>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</si>
  <si>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</si>
  <si>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</si>
  <si>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</si>
  <si>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</si>
  <si>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</si>
  <si>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</si>
  <si>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</si>
  <si>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</si>
  <si>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</si>
  <si>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</si>
  <si>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</si>
  <si>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</si>
  <si>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</si>
  <si>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</si>
  <si>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</si>
  <si>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</si>
  <si>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</si>
  <si>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</si>
  <si>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</si>
  <si>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</si>
  <si>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</si>
  <si>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</si>
  <si>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</si>
  <si>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</si>
  <si>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</si>
  <si>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</si>
  <si>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</si>
  <si>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</si>
  <si>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</si>
  <si>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</si>
  <si>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</si>
  <si>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</si>
  <si>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</si>
  <si>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</si>
  <si>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</si>
  <si>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</si>
  <si>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</si>
  <si>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</si>
  <si>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</si>
  <si>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</si>
  <si>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</si>
  <si>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</si>
  <si>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</si>
  <si>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</si>
  <si>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</si>
  <si>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</si>
  <si>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</si>
  <si>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</si>
  <si>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</si>
  <si>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</si>
  <si>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</si>
  <si>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</si>
  <si>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</si>
  <si>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</si>
  <si>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</si>
  <si>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</si>
  <si>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</si>
  <si>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</si>
  <si>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</si>
  <si>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</si>
  <si>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</si>
  <si>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</si>
  <si>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</si>
  <si>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</si>
  <si>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</si>
  <si>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伊賀市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</si>
  <si>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</si>
  <si>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</si>
  <si>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</si>
  <si>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</si>
  <si>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</si>
  <si>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</si>
  <si>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</si>
  <si>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</si>
  <si>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</si>
  <si>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</si>
  <si>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</si>
  <si>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現状では法定耐用年数を超えた老朽化管渠がないため、改修のみの実施となっている。
　資産の老朽化度合を示す有形固定資産減価償却率は類似団体平均値より低い値であるが、5処理区のうち4処理区が供用開始から15年以上経過しており、処理施設の機械・電気設備などの改修や更新時期を迎えているため、ストックマネジメント計画に基づき計画的に施設の改築更新を行っていく必要がある。</t>
    <rPh sb="74" eb="75">
      <t>ヒク</t>
    </rPh>
    <rPh sb="76" eb="77">
      <t>アタイ</t>
    </rPh>
    <rPh sb="83" eb="85">
      <t>ショリ</t>
    </rPh>
    <rPh sb="85" eb="86">
      <t>ク</t>
    </rPh>
    <rPh sb="90" eb="92">
      <t>ショリ</t>
    </rPh>
    <rPh sb="92" eb="93">
      <t>ク</t>
    </rPh>
    <rPh sb="94" eb="96">
      <t>キョウヨウ</t>
    </rPh>
    <rPh sb="96" eb="98">
      <t>カイシ</t>
    </rPh>
    <rPh sb="102" eb="103">
      <t>ネン</t>
    </rPh>
    <rPh sb="103" eb="105">
      <t>イジョウ</t>
    </rPh>
    <rPh sb="105" eb="107">
      <t>ケイカ</t>
    </rPh>
    <rPh sb="112" eb="114">
      <t>ショリ</t>
    </rPh>
    <rPh sb="114" eb="116">
      <t>シセツ</t>
    </rPh>
    <rPh sb="117" eb="119">
      <t>キカイ</t>
    </rPh>
    <rPh sb="120" eb="122">
      <t>デンキ</t>
    </rPh>
    <rPh sb="122" eb="124">
      <t>セツビ</t>
    </rPh>
    <rPh sb="127" eb="129">
      <t>カイシュウ</t>
    </rPh>
    <rPh sb="130" eb="132">
      <t>コウシン</t>
    </rPh>
    <rPh sb="132" eb="134">
      <t>ジキ</t>
    </rPh>
    <rPh sb="135" eb="136">
      <t>ムカ</t>
    </rPh>
    <rPh sb="153" eb="155">
      <t>ケイカク</t>
    </rPh>
    <rPh sb="156" eb="157">
      <t>モト</t>
    </rPh>
    <rPh sb="159" eb="162">
      <t>ケイカクテキ</t>
    </rPh>
    <rPh sb="163" eb="165">
      <t>シセツ</t>
    </rPh>
    <rPh sb="166" eb="168">
      <t>カイチク</t>
    </rPh>
    <rPh sb="168" eb="170">
      <t>コウシン</t>
    </rPh>
    <rPh sb="171" eb="172">
      <t>オコナ</t>
    </rPh>
    <rPh sb="176" eb="178">
      <t>ヒツヨウ</t>
    </rPh>
    <phoneticPr fontId="4"/>
  </si>
  <si>
    <t>　経常収支比率については、黒字であり、料金収入や一般会計繰入金等の収益により維持管理費等の費用を賄えているが、一般会計繰入金に大きく依存している状況である。
　企業債残高対事業規模比率についても、一般会計負担分の割合が大きいことから、類似団体平均値を大きく下回っている
　経費回収率については、類似団体平均値よりは高いものの、汚水処理費が使用料金により賄われておらず、適正な使用料金収入の確保及び汚水処理費の削減が必要である。
　施設利用率については、類似団体平均値とほぼ同等の値となっているが、今後、人口減少等による社情勢の変化に合わせ、処理場のダウンサイジングや統廃合等、施設の効率化に向けた検討を進める必要がある。
　水洗化率については、100％未満であり、類似団体と比較しても低い値となっているため、公共用水域の水質保全や、使用料金収入確保の観点から、普及啓発等、更なる向上の取り組みが必要である。
　</t>
    <rPh sb="1" eb="3">
      <t>ケイジョウ</t>
    </rPh>
    <rPh sb="3" eb="5">
      <t>シュウシ</t>
    </rPh>
    <rPh sb="5" eb="7">
      <t>ヒリツ</t>
    </rPh>
    <rPh sb="13" eb="15">
      <t>クロジ</t>
    </rPh>
    <rPh sb="19" eb="21">
      <t>リョウキン</t>
    </rPh>
    <rPh sb="21" eb="23">
      <t>シュウニュウ</t>
    </rPh>
    <rPh sb="24" eb="26">
      <t>イッパン</t>
    </rPh>
    <rPh sb="26" eb="28">
      <t>カイケイ</t>
    </rPh>
    <rPh sb="28" eb="30">
      <t>クリイレ</t>
    </rPh>
    <rPh sb="30" eb="31">
      <t>キン</t>
    </rPh>
    <rPh sb="31" eb="32">
      <t>トウ</t>
    </rPh>
    <rPh sb="33" eb="35">
      <t>シュウエキ</t>
    </rPh>
    <rPh sb="38" eb="40">
      <t>イジ</t>
    </rPh>
    <rPh sb="40" eb="43">
      <t>カンリヒ</t>
    </rPh>
    <rPh sb="43" eb="44">
      <t>トウ</t>
    </rPh>
    <rPh sb="45" eb="47">
      <t>ヒヨウ</t>
    </rPh>
    <rPh sb="48" eb="49">
      <t>マカナ</t>
    </rPh>
    <rPh sb="55" eb="57">
      <t>イッパン</t>
    </rPh>
    <rPh sb="57" eb="59">
      <t>カイケイ</t>
    </rPh>
    <rPh sb="59" eb="61">
      <t>クリイレ</t>
    </rPh>
    <rPh sb="61" eb="62">
      <t>キン</t>
    </rPh>
    <rPh sb="63" eb="64">
      <t>オオ</t>
    </rPh>
    <rPh sb="66" eb="68">
      <t>イゾン</t>
    </rPh>
    <rPh sb="72" eb="74">
      <t>ジョウキョウ</t>
    </rPh>
    <rPh sb="136" eb="138">
      <t>ケイヒ</t>
    </rPh>
    <rPh sb="138" eb="140">
      <t>カイシュウ</t>
    </rPh>
    <rPh sb="140" eb="141">
      <t>リツ</t>
    </rPh>
    <rPh sb="147" eb="149">
      <t>ルイジ</t>
    </rPh>
    <rPh sb="149" eb="151">
      <t>ダンタイ</t>
    </rPh>
    <rPh sb="151" eb="153">
      <t>ヘイキン</t>
    </rPh>
    <rPh sb="153" eb="154">
      <t>チ</t>
    </rPh>
    <rPh sb="157" eb="158">
      <t>タカ</t>
    </rPh>
    <rPh sb="163" eb="165">
      <t>オスイ</t>
    </rPh>
    <rPh sb="165" eb="167">
      <t>ショリ</t>
    </rPh>
    <rPh sb="167" eb="168">
      <t>ヒ</t>
    </rPh>
    <rPh sb="169" eb="171">
      <t>シヨウ</t>
    </rPh>
    <rPh sb="171" eb="173">
      <t>リョウキン</t>
    </rPh>
    <rPh sb="176" eb="177">
      <t>マカナ</t>
    </rPh>
    <rPh sb="184" eb="186">
      <t>テキセイ</t>
    </rPh>
    <rPh sb="187" eb="189">
      <t>シヨウ</t>
    </rPh>
    <rPh sb="189" eb="191">
      <t>リョウキン</t>
    </rPh>
    <rPh sb="191" eb="193">
      <t>シュウニュウ</t>
    </rPh>
    <rPh sb="194" eb="196">
      <t>カクホ</t>
    </rPh>
    <rPh sb="196" eb="197">
      <t>オヨ</t>
    </rPh>
    <rPh sb="198" eb="200">
      <t>オスイ</t>
    </rPh>
    <rPh sb="200" eb="202">
      <t>ショリ</t>
    </rPh>
    <rPh sb="202" eb="203">
      <t>ヒ</t>
    </rPh>
    <rPh sb="204" eb="206">
      <t>サクゲン</t>
    </rPh>
    <rPh sb="207" eb="209">
      <t>ヒツヨウ</t>
    </rPh>
    <rPh sb="215" eb="217">
      <t>シセツ</t>
    </rPh>
    <rPh sb="217" eb="220">
      <t>リヨウリツ</t>
    </rPh>
    <rPh sb="226" eb="228">
      <t>ルイジ</t>
    </rPh>
    <rPh sb="228" eb="230">
      <t>ダンタイ</t>
    </rPh>
    <rPh sb="230" eb="232">
      <t>ヘイキン</t>
    </rPh>
    <rPh sb="232" eb="233">
      <t>チ</t>
    </rPh>
    <rPh sb="236" eb="238">
      <t>ドウトウ</t>
    </rPh>
    <rPh sb="239" eb="240">
      <t>アタイ</t>
    </rPh>
    <rPh sb="248" eb="250">
      <t>コンゴ</t>
    </rPh>
    <rPh sb="251" eb="253">
      <t>ジンコウ</t>
    </rPh>
    <rPh sb="253" eb="255">
      <t>ゲンショウ</t>
    </rPh>
    <rPh sb="255" eb="256">
      <t>トウ</t>
    </rPh>
    <rPh sb="259" eb="260">
      <t>シャ</t>
    </rPh>
    <rPh sb="260" eb="262">
      <t>ジョウセイ</t>
    </rPh>
    <rPh sb="263" eb="265">
      <t>ヘンカ</t>
    </rPh>
    <rPh sb="266" eb="267">
      <t>ア</t>
    </rPh>
    <rPh sb="270" eb="272">
      <t>ショリ</t>
    </rPh>
    <rPh sb="272" eb="273">
      <t>ジョウ</t>
    </rPh>
    <rPh sb="283" eb="286">
      <t>トウハイゴウ</t>
    </rPh>
    <rPh sb="286" eb="287">
      <t>トウ</t>
    </rPh>
    <rPh sb="288" eb="290">
      <t>シセツ</t>
    </rPh>
    <rPh sb="291" eb="294">
      <t>コウリツカ</t>
    </rPh>
    <rPh sb="295" eb="296">
      <t>ム</t>
    </rPh>
    <rPh sb="298" eb="300">
      <t>ケントウ</t>
    </rPh>
    <rPh sb="301" eb="302">
      <t>スス</t>
    </rPh>
    <rPh sb="304" eb="306">
      <t>ヒツヨウ</t>
    </rPh>
    <rPh sb="312" eb="315">
      <t>スイセンカ</t>
    </rPh>
    <rPh sb="315" eb="316">
      <t>リツ</t>
    </rPh>
    <rPh sb="326" eb="328">
      <t>ミマン</t>
    </rPh>
    <rPh sb="332" eb="334">
      <t>ルイジ</t>
    </rPh>
    <rPh sb="334" eb="336">
      <t>ダンタイ</t>
    </rPh>
    <rPh sb="337" eb="339">
      <t>ヒカク</t>
    </rPh>
    <rPh sb="342" eb="343">
      <t>ヒク</t>
    </rPh>
    <rPh sb="344" eb="345">
      <t>アタイ</t>
    </rPh>
    <rPh sb="354" eb="357">
      <t>コウキョウヨウ</t>
    </rPh>
    <rPh sb="357" eb="359">
      <t>スイイキ</t>
    </rPh>
    <rPh sb="360" eb="362">
      <t>スイシツ</t>
    </rPh>
    <rPh sb="362" eb="364">
      <t>ホゼン</t>
    </rPh>
    <rPh sb="366" eb="369">
      <t>シヨウリョウ</t>
    </rPh>
    <rPh sb="369" eb="370">
      <t>キン</t>
    </rPh>
    <rPh sb="370" eb="372">
      <t>シュウニュウ</t>
    </rPh>
    <rPh sb="372" eb="374">
      <t>カクホ</t>
    </rPh>
    <rPh sb="375" eb="377">
      <t>カンテン</t>
    </rPh>
    <rPh sb="380" eb="382">
      <t>フキュウ</t>
    </rPh>
    <rPh sb="384" eb="385">
      <t>トウ</t>
    </rPh>
    <rPh sb="386" eb="387">
      <t>サラ</t>
    </rPh>
    <rPh sb="389" eb="391">
      <t>コウジョウ</t>
    </rPh>
    <rPh sb="392" eb="393">
      <t>ト</t>
    </rPh>
    <rPh sb="394" eb="395">
      <t>ク</t>
    </rPh>
    <rPh sb="397" eb="399">
      <t>ヒツヨウ</t>
    </rPh>
    <phoneticPr fontId="4"/>
  </si>
  <si>
    <t>　当該指標上は類似団体平均値を上回り良好な状態を示している経費回収率について、汚水処理費に公費負担となっている資本費（元利償還金）を含めると低い水準であり、実態は一般会計に大きく依存している。
　現状は使用料金収入で維持管理費程度しか賄えていない状況であり、今後も施設の改築更新に多額の経費が必要と見込まれ、経営は困難になると予想される。
　こうした状況のもと、安定的な事業運営に向けた経営基盤強化と財政マネジメント向上のため、平成31年3月に「伊賀市下水道事業経営戦略」を策定したところであり、今後、この計画に基づき、老朽化施設の計画的な改築更新や、事業実施に必要な財源を確保するための適正な使用料金への見直し等の取り組みを進めていく。</t>
    <rPh sb="1" eb="3">
      <t>トウガイ</t>
    </rPh>
    <rPh sb="3" eb="5">
      <t>シヒョウ</t>
    </rPh>
    <rPh sb="5" eb="6">
      <t>ジョウ</t>
    </rPh>
    <rPh sb="7" eb="9">
      <t>ルイジ</t>
    </rPh>
    <rPh sb="9" eb="11">
      <t>ダンタイ</t>
    </rPh>
    <rPh sb="11" eb="14">
      <t>ヘイキンチ</t>
    </rPh>
    <rPh sb="15" eb="17">
      <t>ウワマワ</t>
    </rPh>
    <rPh sb="18" eb="20">
      <t>リョウコウ</t>
    </rPh>
    <rPh sb="21" eb="23">
      <t>ジョウタイ</t>
    </rPh>
    <rPh sb="24" eb="25">
      <t>シメ</t>
    </rPh>
    <rPh sb="29" eb="31">
      <t>ケイヒ</t>
    </rPh>
    <rPh sb="31" eb="33">
      <t>カイシュウ</t>
    </rPh>
    <rPh sb="33" eb="34">
      <t>リツ</t>
    </rPh>
    <rPh sb="39" eb="41">
      <t>オスイ</t>
    </rPh>
    <rPh sb="41" eb="43">
      <t>ショリ</t>
    </rPh>
    <rPh sb="43" eb="44">
      <t>ヒ</t>
    </rPh>
    <rPh sb="45" eb="47">
      <t>コウヒ</t>
    </rPh>
    <rPh sb="47" eb="49">
      <t>フタン</t>
    </rPh>
    <rPh sb="55" eb="57">
      <t>シホン</t>
    </rPh>
    <rPh sb="57" eb="58">
      <t>ヒ</t>
    </rPh>
    <rPh sb="59" eb="61">
      <t>ガンリ</t>
    </rPh>
    <rPh sb="61" eb="64">
      <t>ショウカンキン</t>
    </rPh>
    <rPh sb="66" eb="67">
      <t>フク</t>
    </rPh>
    <rPh sb="70" eb="71">
      <t>ヒク</t>
    </rPh>
    <rPh sb="72" eb="74">
      <t>スイジュン</t>
    </rPh>
    <rPh sb="78" eb="80">
      <t>ジッタイ</t>
    </rPh>
    <rPh sb="81" eb="83">
      <t>イッパン</t>
    </rPh>
    <rPh sb="83" eb="85">
      <t>カイケイ</t>
    </rPh>
    <rPh sb="86" eb="87">
      <t>オオ</t>
    </rPh>
    <rPh sb="89" eb="91">
      <t>イゾン</t>
    </rPh>
    <rPh sb="98" eb="100">
      <t>ゲンジョウ</t>
    </rPh>
    <rPh sb="101" eb="103">
      <t>シヨウ</t>
    </rPh>
    <rPh sb="103" eb="105">
      <t>リョウキン</t>
    </rPh>
    <rPh sb="105" eb="107">
      <t>シュウニュウ</t>
    </rPh>
    <rPh sb="108" eb="110">
      <t>イジ</t>
    </rPh>
    <rPh sb="110" eb="113">
      <t>カンリヒ</t>
    </rPh>
    <rPh sb="113" eb="115">
      <t>テイド</t>
    </rPh>
    <rPh sb="117" eb="118">
      <t>マカナ</t>
    </rPh>
    <rPh sb="123" eb="125">
      <t>ジョウキョウ</t>
    </rPh>
    <rPh sb="129" eb="131">
      <t>コンゴ</t>
    </rPh>
    <rPh sb="132" eb="134">
      <t>シセツ</t>
    </rPh>
    <rPh sb="135" eb="137">
      <t>カイチク</t>
    </rPh>
    <rPh sb="137" eb="139">
      <t>コウシン</t>
    </rPh>
    <rPh sb="140" eb="142">
      <t>タガク</t>
    </rPh>
    <rPh sb="143" eb="145">
      <t>ケイヒ</t>
    </rPh>
    <rPh sb="146" eb="148">
      <t>ヒツヨウ</t>
    </rPh>
    <rPh sb="149" eb="151">
      <t>ミコ</t>
    </rPh>
    <rPh sb="154" eb="156">
      <t>ケイエイ</t>
    </rPh>
    <rPh sb="157" eb="159">
      <t>コンナン</t>
    </rPh>
    <rPh sb="163" eb="165">
      <t>ヨソウ</t>
    </rPh>
    <rPh sb="175" eb="177">
      <t>ジョウキョウ</t>
    </rPh>
    <rPh sb="181" eb="184">
      <t>アンテイテキ</t>
    </rPh>
    <rPh sb="185" eb="187">
      <t>ジギョウ</t>
    </rPh>
    <rPh sb="187" eb="189">
      <t>ウンエイ</t>
    </rPh>
    <rPh sb="190" eb="191">
      <t>ム</t>
    </rPh>
    <rPh sb="193" eb="195">
      <t>ケイエイ</t>
    </rPh>
    <rPh sb="195" eb="197">
      <t>キバン</t>
    </rPh>
    <rPh sb="197" eb="199">
      <t>キョウカ</t>
    </rPh>
    <rPh sb="200" eb="202">
      <t>ザイセイ</t>
    </rPh>
    <rPh sb="208" eb="210">
      <t>コウジョウ</t>
    </rPh>
    <rPh sb="214" eb="216">
      <t>ヘイセイ</t>
    </rPh>
    <rPh sb="218" eb="219">
      <t>ネン</t>
    </rPh>
    <rPh sb="220" eb="221">
      <t>ガツ</t>
    </rPh>
    <rPh sb="223" eb="226">
      <t>イガシ</t>
    </rPh>
    <rPh sb="226" eb="229">
      <t>ゲスイドウ</t>
    </rPh>
    <rPh sb="229" eb="231">
      <t>ジギョウ</t>
    </rPh>
    <rPh sb="231" eb="233">
      <t>ケイエイ</t>
    </rPh>
    <rPh sb="233" eb="235">
      <t>センリャク</t>
    </rPh>
    <rPh sb="237" eb="239">
      <t>サクテイ</t>
    </rPh>
    <rPh sb="248" eb="250">
      <t>コンゴ</t>
    </rPh>
    <rPh sb="253" eb="255">
      <t>ケイカク</t>
    </rPh>
    <rPh sb="256" eb="257">
      <t>モト</t>
    </rPh>
    <rPh sb="260" eb="263">
      <t>ロウキュウカ</t>
    </rPh>
    <rPh sb="263" eb="265">
      <t>シセツ</t>
    </rPh>
    <rPh sb="266" eb="268">
      <t>ケイカク</t>
    </rPh>
    <rPh sb="268" eb="269">
      <t>テキ</t>
    </rPh>
    <rPh sb="270" eb="272">
      <t>カイチク</t>
    </rPh>
    <rPh sb="272" eb="274">
      <t>コウシン</t>
    </rPh>
    <rPh sb="276" eb="278">
      <t>ジギョウ</t>
    </rPh>
    <rPh sb="278" eb="280">
      <t>ジッシ</t>
    </rPh>
    <rPh sb="281" eb="283">
      <t>ヒツヨウ</t>
    </rPh>
    <rPh sb="284" eb="286">
      <t>ザイゲン</t>
    </rPh>
    <rPh sb="287" eb="289">
      <t>カクホ</t>
    </rPh>
    <rPh sb="294" eb="296">
      <t>テキセイ</t>
    </rPh>
    <rPh sb="297" eb="300">
      <t>シヨウリョウ</t>
    </rPh>
    <rPh sb="300" eb="301">
      <t>キン</t>
    </rPh>
    <rPh sb="303" eb="305">
      <t>ミナオ</t>
    </rPh>
    <rPh sb="306" eb="307">
      <t>トウ</t>
    </rPh>
    <rPh sb="308" eb="309">
      <t>ト</t>
    </rPh>
    <rPh sb="310" eb="311">
      <t>ク</t>
    </rPh>
    <rPh sb="313" eb="314">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</si>
</sst>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195F-4FB1-990C-A71D8B1A990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0.09</c:v>
                </c:pt>
                <c:pt idx="4">
                  <c:v>0.13</c:v>
                </c:pt>
              </c:numCache>
            </c:numRef>
          </c:val>
          <c:smooth val="0"/>
          <c:extLst>
            <c:ext xmlns:c16="http://schemas.microsoft.com/office/drawing/2014/chart" uri="{C3380CC4-5D6E-409C-BE32-E72D297353CC}">
              <c16:uniqueId val="{00000001-195F-4FB1-990C-A71D8B1A990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46.94</c:v>
                </c:pt>
                <c:pt idx="4">
                  <c:v>46.55</c:v>
                </c:pt>
              </c:numCache>
            </c:numRef>
          </c:val>
          <c:extLst>
            <c:ext xmlns:c16="http://schemas.microsoft.com/office/drawing/2014/chart" uri="{C3380CC4-5D6E-409C-BE32-E72D297353CC}">
              <c16:uniqueId val="{00000000-EC02-4B55-8CBA-EA8797C65F4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43.36</c:v>
                </c:pt>
                <c:pt idx="4">
                  <c:v>42.56</c:v>
                </c:pt>
              </c:numCache>
            </c:numRef>
          </c:val>
          <c:smooth val="0"/>
          <c:extLst>
            <c:ext xmlns:c16="http://schemas.microsoft.com/office/drawing/2014/chart" uri="{C3380CC4-5D6E-409C-BE32-E72D297353CC}">
              <c16:uniqueId val="{00000001-EC02-4B55-8CBA-EA8797C65F4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0</c:v>
                </c:pt>
                <c:pt idx="2">
                  <c:v>0</c:v>
                </c:pt>
                <c:pt idx="3">
                  <c:v>76.209999999999994</c:v>
                </c:pt>
                <c:pt idx="4">
                  <c:v>76.959999999999994</c:v>
                </c:pt>
              </c:numCache>
            </c:numRef>
          </c:val>
          <c:extLst>
            <c:ext xmlns:c16="http://schemas.microsoft.com/office/drawing/2014/chart" uri="{C3380CC4-5D6E-409C-BE32-E72D297353CC}">
              <c16:uniqueId val="{00000000-625E-461E-A79C-632365CFE46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83.06</c:v>
                </c:pt>
                <c:pt idx="4">
                  <c:v>83.32</c:v>
                </c:pt>
              </c:numCache>
            </c:numRef>
          </c:val>
          <c:smooth val="0"/>
          <c:extLst>
            <c:ext xmlns:c16="http://schemas.microsoft.com/office/drawing/2014/chart" uri="{C3380CC4-5D6E-409C-BE32-E72D297353CC}">
              <c16:uniqueId val="{00000001-625E-461E-A79C-632365CFE46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0</c:v>
                </c:pt>
                <c:pt idx="2">
                  <c:v>0</c:v>
                </c:pt>
                <c:pt idx="3">
                  <c:v>112.4</c:v>
                </c:pt>
                <c:pt idx="4">
                  <c:v>125.76</c:v>
                </c:pt>
              </c:numCache>
            </c:numRef>
          </c:val>
          <c:extLst>
            <c:ext xmlns:c16="http://schemas.microsoft.com/office/drawing/2014/chart" uri="{C3380CC4-5D6E-409C-BE32-E72D297353CC}">
              <c16:uniqueId val="{00000000-1E24-42FB-B07E-745F91D1FD5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102.13</c:v>
                </c:pt>
                <c:pt idx="4">
                  <c:v>101.72</c:v>
                </c:pt>
              </c:numCache>
            </c:numRef>
          </c:val>
          <c:smooth val="0"/>
          <c:extLst>
            <c:ext xmlns:c16="http://schemas.microsoft.com/office/drawing/2014/chart" uri="{C3380CC4-5D6E-409C-BE32-E72D297353CC}">
              <c16:uniqueId val="{00000001-1E24-42FB-B07E-745F91D1FD5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0</c:v>
                </c:pt>
                <c:pt idx="2">
                  <c:v>0</c:v>
                </c:pt>
                <c:pt idx="3">
                  <c:v>3.85</c:v>
                </c:pt>
                <c:pt idx="4">
                  <c:v>7.56</c:v>
                </c:pt>
              </c:numCache>
            </c:numRef>
          </c:val>
          <c:extLst>
            <c:ext xmlns:c16="http://schemas.microsoft.com/office/drawing/2014/chart" uri="{C3380CC4-5D6E-409C-BE32-E72D297353CC}">
              <c16:uniqueId val="{00000000-F343-437C-82C7-7F97BD44159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23.93</c:v>
                </c:pt>
                <c:pt idx="4">
                  <c:v>24.68</c:v>
                </c:pt>
              </c:numCache>
            </c:numRef>
          </c:val>
          <c:smooth val="0"/>
          <c:extLst>
            <c:ext xmlns:c16="http://schemas.microsoft.com/office/drawing/2014/chart" uri="{C3380CC4-5D6E-409C-BE32-E72D297353CC}">
              <c16:uniqueId val="{00000001-F343-437C-82C7-7F97BD44159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F585-491B-B709-1C699086CBB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c:v>0.01</c:v>
                </c:pt>
              </c:numCache>
            </c:numRef>
          </c:val>
          <c:smooth val="0"/>
          <c:extLst>
            <c:ext xmlns:c16="http://schemas.microsoft.com/office/drawing/2014/chart" uri="{C3380CC4-5D6E-409C-BE32-E72D297353CC}">
              <c16:uniqueId val="{00000001-F585-491B-B709-1C699086CBB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7DF3-4086-A0FA-46B4BF5C1EF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109.51</c:v>
                </c:pt>
                <c:pt idx="4">
                  <c:v>112.88</c:v>
                </c:pt>
              </c:numCache>
            </c:numRef>
          </c:val>
          <c:smooth val="0"/>
          <c:extLst>
            <c:ext xmlns:c16="http://schemas.microsoft.com/office/drawing/2014/chart" uri="{C3380CC4-5D6E-409C-BE32-E72D297353CC}">
              <c16:uniqueId val="{00000001-7DF3-4086-A0FA-46B4BF5C1EF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0</c:v>
                </c:pt>
                <c:pt idx="2">
                  <c:v>0</c:v>
                </c:pt>
                <c:pt idx="3">
                  <c:v>273.01</c:v>
                </c:pt>
                <c:pt idx="4">
                  <c:v>250.66</c:v>
                </c:pt>
              </c:numCache>
            </c:numRef>
          </c:val>
          <c:extLst>
            <c:ext xmlns:c16="http://schemas.microsoft.com/office/drawing/2014/chart" uri="{C3380CC4-5D6E-409C-BE32-E72D297353CC}">
              <c16:uniqueId val="{00000000-DF53-47DE-9AC4-17E73266B82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47.44</c:v>
                </c:pt>
                <c:pt idx="4">
                  <c:v>49.18</c:v>
                </c:pt>
              </c:numCache>
            </c:numRef>
          </c:val>
          <c:smooth val="0"/>
          <c:extLst>
            <c:ext xmlns:c16="http://schemas.microsoft.com/office/drawing/2014/chart" uri="{C3380CC4-5D6E-409C-BE32-E72D297353CC}">
              <c16:uniqueId val="{00000001-DF53-47DE-9AC4-17E73266B82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14.59</c:v>
                </c:pt>
                <c:pt idx="4">
                  <c:v>8.84</c:v>
                </c:pt>
              </c:numCache>
            </c:numRef>
          </c:val>
          <c:extLst>
            <c:ext xmlns:c16="http://schemas.microsoft.com/office/drawing/2014/chart" uri="{C3380CC4-5D6E-409C-BE32-E72D297353CC}">
              <c16:uniqueId val="{00000000-7ECE-4D71-A2BE-EA748264BD7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1243.71</c:v>
                </c:pt>
                <c:pt idx="4">
                  <c:v>1194.1500000000001</c:v>
                </c:pt>
              </c:numCache>
            </c:numRef>
          </c:val>
          <c:smooth val="0"/>
          <c:extLst>
            <c:ext xmlns:c16="http://schemas.microsoft.com/office/drawing/2014/chart" uri="{C3380CC4-5D6E-409C-BE32-E72D297353CC}">
              <c16:uniqueId val="{00000001-7ECE-4D71-A2BE-EA748264BD7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0</c:v>
                </c:pt>
                <c:pt idx="2">
                  <c:v>0</c:v>
                </c:pt>
                <c:pt idx="3">
                  <c:v>100</c:v>
                </c:pt>
                <c:pt idx="4">
                  <c:v>93.21</c:v>
                </c:pt>
              </c:numCache>
            </c:numRef>
          </c:val>
          <c:extLst>
            <c:ext xmlns:c16="http://schemas.microsoft.com/office/drawing/2014/chart" uri="{C3380CC4-5D6E-409C-BE32-E72D297353CC}">
              <c16:uniqueId val="{00000000-F357-4740-8DA8-2EB5051EBF8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74.3</c:v>
                </c:pt>
                <c:pt idx="4">
                  <c:v>72.260000000000005</c:v>
                </c:pt>
              </c:numCache>
            </c:numRef>
          </c:val>
          <c:smooth val="0"/>
          <c:extLst>
            <c:ext xmlns:c16="http://schemas.microsoft.com/office/drawing/2014/chart" uri="{C3380CC4-5D6E-409C-BE32-E72D297353CC}">
              <c16:uniqueId val="{00000001-F357-4740-8DA8-2EB5051EBF8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0</c:v>
                </c:pt>
                <c:pt idx="2">
                  <c:v>0</c:v>
                </c:pt>
                <c:pt idx="3">
                  <c:v>165.88</c:v>
                </c:pt>
                <c:pt idx="4">
                  <c:v>180.38</c:v>
                </c:pt>
              </c:numCache>
            </c:numRef>
          </c:val>
          <c:extLst>
            <c:ext xmlns:c16="http://schemas.microsoft.com/office/drawing/2014/chart" uri="{C3380CC4-5D6E-409C-BE32-E72D297353CC}">
              <c16:uniqueId val="{00000000-0B66-4C35-8B3D-3332CC26B0B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221.81</c:v>
                </c:pt>
                <c:pt idx="4">
                  <c:v>230.02</c:v>
                </c:pt>
              </c:numCache>
            </c:numRef>
          </c:val>
          <c:smooth val="0"/>
          <c:extLst>
            <c:ext xmlns:c16="http://schemas.microsoft.com/office/drawing/2014/chart" uri="{C3380CC4-5D6E-409C-BE32-E72D297353CC}">
              <c16:uniqueId val="{00000001-0B66-4C35-8B3D-3332CC26B0B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S52" zoomScaleNormal="100" workbookViewId="0">
      <selection activeCell="CC72" sqref="CC7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三重県　伊賀市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D2</v>
      </c>
      <c r="X8" s="71"/>
      <c r="Y8" s="71"/>
      <c r="Z8" s="71"/>
      <c r="AA8" s="71"/>
      <c r="AB8" s="71"/>
      <c r="AC8" s="71"/>
      <c r="AD8" s="72" t="str">
        <f>データ!$M$6</f>
        <v>自治体職員</v>
      </c>
      <c r="AE8" s="72"/>
      <c r="AF8" s="72"/>
      <c r="AG8" s="72"/>
      <c r="AH8" s="72"/>
      <c r="AI8" s="72"/>
      <c r="AJ8" s="72"/>
      <c r="AK8" s="3"/>
      <c r="AL8" s="68">
        <f>データ!S6</f>
        <v>92197</v>
      </c>
      <c r="AM8" s="68"/>
      <c r="AN8" s="68"/>
      <c r="AO8" s="68"/>
      <c r="AP8" s="68"/>
      <c r="AQ8" s="68"/>
      <c r="AR8" s="68"/>
      <c r="AS8" s="68"/>
      <c r="AT8" s="67">
        <f>データ!T6</f>
        <v>558.23</v>
      </c>
      <c r="AU8" s="67"/>
      <c r="AV8" s="67"/>
      <c r="AW8" s="67"/>
      <c r="AX8" s="67"/>
      <c r="AY8" s="67"/>
      <c r="AZ8" s="67"/>
      <c r="BA8" s="67"/>
      <c r="BB8" s="67">
        <f>データ!U6</f>
        <v>165.16</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f>データ!O6</f>
        <v>62.7</v>
      </c>
      <c r="J10" s="67"/>
      <c r="K10" s="67"/>
      <c r="L10" s="67"/>
      <c r="M10" s="67"/>
      <c r="N10" s="67"/>
      <c r="O10" s="67"/>
      <c r="P10" s="67">
        <f>データ!P6</f>
        <v>13.89</v>
      </c>
      <c r="Q10" s="67"/>
      <c r="R10" s="67"/>
      <c r="S10" s="67"/>
      <c r="T10" s="67"/>
      <c r="U10" s="67"/>
      <c r="V10" s="67"/>
      <c r="W10" s="67">
        <f>データ!Q6</f>
        <v>100</v>
      </c>
      <c r="X10" s="67"/>
      <c r="Y10" s="67"/>
      <c r="Z10" s="67"/>
      <c r="AA10" s="67"/>
      <c r="AB10" s="67"/>
      <c r="AC10" s="67"/>
      <c r="AD10" s="68">
        <f>データ!R6</f>
        <v>4428</v>
      </c>
      <c r="AE10" s="68"/>
      <c r="AF10" s="68"/>
      <c r="AG10" s="68"/>
      <c r="AH10" s="68"/>
      <c r="AI10" s="68"/>
      <c r="AJ10" s="68"/>
      <c r="AK10" s="2"/>
      <c r="AL10" s="68">
        <f>データ!V6</f>
        <v>12732</v>
      </c>
      <c r="AM10" s="68"/>
      <c r="AN10" s="68"/>
      <c r="AO10" s="68"/>
      <c r="AP10" s="68"/>
      <c r="AQ10" s="68"/>
      <c r="AR10" s="68"/>
      <c r="AS10" s="68"/>
      <c r="AT10" s="67">
        <f>データ!W6</f>
        <v>4.5</v>
      </c>
      <c r="AU10" s="67"/>
      <c r="AV10" s="67"/>
      <c r="AW10" s="67"/>
      <c r="AX10" s="67"/>
      <c r="AY10" s="67"/>
      <c r="AZ10" s="67"/>
      <c r="BA10" s="67"/>
      <c r="BB10" s="67">
        <f>データ!X6</f>
        <v>2829.33</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109</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108</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110</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【101.92】</v>
      </c>
      <c r="F85" s="26" t="str">
        <f>データ!AT6</f>
        <v>【88.06】</v>
      </c>
      <c r="G85" s="26" t="str">
        <f>データ!BE6</f>
        <v>【54.23】</v>
      </c>
      <c r="H85" s="26" t="str">
        <f>データ!BP6</f>
        <v>【1,209.40】</v>
      </c>
      <c r="I85" s="26" t="str">
        <f>データ!CA6</f>
        <v>【74.48】</v>
      </c>
      <c r="J85" s="26" t="str">
        <f>データ!CL6</f>
        <v>【219.46】</v>
      </c>
      <c r="K85" s="26" t="str">
        <f>データ!CW6</f>
        <v>【42.82】</v>
      </c>
      <c r="L85" s="26" t="str">
        <f>データ!DH6</f>
        <v>【83.36】</v>
      </c>
      <c r="M85" s="26" t="str">
        <f>データ!DS6</f>
        <v>【24.88】</v>
      </c>
      <c r="N85" s="26" t="str">
        <f>データ!ED6</f>
        <v>【0.01】</v>
      </c>
      <c r="O85" s="26" t="str">
        <f>データ!EO6</f>
        <v>【0.12】</v>
      </c>
    </row>
  </sheetData>
  <sheetProtection algorithmName="SHA-512" hashValue="7g6O5etjJo6Q9aL9/pWJ9I9fdjpDm9gIdQQwqEvbIcfleSfRbkbUHHqKJWaJ18DOImidLUCIGCFypWLHYr5txA==" saltValue="ut8LnG/Yo/ekhJxSaIDbE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242161</v>
      </c>
      <c r="D6" s="33">
        <f t="shared" si="3"/>
        <v>46</v>
      </c>
      <c r="E6" s="33">
        <f t="shared" si="3"/>
        <v>17</v>
      </c>
      <c r="F6" s="33">
        <f t="shared" si="3"/>
        <v>4</v>
      </c>
      <c r="G6" s="33">
        <f t="shared" si="3"/>
        <v>0</v>
      </c>
      <c r="H6" s="33" t="str">
        <f t="shared" si="3"/>
        <v>三重県　伊賀市</v>
      </c>
      <c r="I6" s="33" t="str">
        <f t="shared" si="3"/>
        <v>法適用</v>
      </c>
      <c r="J6" s="33" t="str">
        <f t="shared" si="3"/>
        <v>下水道事業</v>
      </c>
      <c r="K6" s="33" t="str">
        <f t="shared" si="3"/>
        <v>特定環境保全公共下水道</v>
      </c>
      <c r="L6" s="33" t="str">
        <f t="shared" si="3"/>
        <v>D2</v>
      </c>
      <c r="M6" s="33" t="str">
        <f t="shared" si="3"/>
        <v>自治体職員</v>
      </c>
      <c r="N6" s="34" t="str">
        <f t="shared" si="3"/>
        <v>-</v>
      </c>
      <c r="O6" s="34">
        <f t="shared" si="3"/>
        <v>62.7</v>
      </c>
      <c r="P6" s="34">
        <f t="shared" si="3"/>
        <v>13.89</v>
      </c>
      <c r="Q6" s="34">
        <f t="shared" si="3"/>
        <v>100</v>
      </c>
      <c r="R6" s="34">
        <f t="shared" si="3"/>
        <v>4428</v>
      </c>
      <c r="S6" s="34">
        <f t="shared" si="3"/>
        <v>92197</v>
      </c>
      <c r="T6" s="34">
        <f t="shared" si="3"/>
        <v>558.23</v>
      </c>
      <c r="U6" s="34">
        <f t="shared" si="3"/>
        <v>165.16</v>
      </c>
      <c r="V6" s="34">
        <f t="shared" si="3"/>
        <v>12732</v>
      </c>
      <c r="W6" s="34">
        <f t="shared" si="3"/>
        <v>4.5</v>
      </c>
      <c r="X6" s="34">
        <f t="shared" si="3"/>
        <v>2829.33</v>
      </c>
      <c r="Y6" s="35" t="str">
        <f>IF(Y7="",NA(),Y7)</f>
        <v>-</v>
      </c>
      <c r="Z6" s="35" t="str">
        <f t="shared" ref="Z6:AH6" si="4">IF(Z7="",NA(),Z7)</f>
        <v>-</v>
      </c>
      <c r="AA6" s="35" t="str">
        <f t="shared" si="4"/>
        <v>-</v>
      </c>
      <c r="AB6" s="35">
        <f t="shared" si="4"/>
        <v>112.4</v>
      </c>
      <c r="AC6" s="35">
        <f t="shared" si="4"/>
        <v>125.76</v>
      </c>
      <c r="AD6" s="35" t="str">
        <f t="shared" si="4"/>
        <v>-</v>
      </c>
      <c r="AE6" s="35" t="str">
        <f t="shared" si="4"/>
        <v>-</v>
      </c>
      <c r="AF6" s="35" t="str">
        <f t="shared" si="4"/>
        <v>-</v>
      </c>
      <c r="AG6" s="35">
        <f t="shared" si="4"/>
        <v>102.13</v>
      </c>
      <c r="AH6" s="35">
        <f t="shared" si="4"/>
        <v>101.72</v>
      </c>
      <c r="AI6" s="34" t="str">
        <f>IF(AI7="","",IF(AI7="-","【-】","【"&amp;SUBSTITUTE(TEXT(AI7,"#,##0.00"),"-","△")&amp;"】"))</f>
        <v>【101.92】</v>
      </c>
      <c r="AJ6" s="35" t="str">
        <f>IF(AJ7="",NA(),AJ7)</f>
        <v>-</v>
      </c>
      <c r="AK6" s="35" t="str">
        <f t="shared" ref="AK6:AS6" si="5">IF(AK7="",NA(),AK7)</f>
        <v>-</v>
      </c>
      <c r="AL6" s="35" t="str">
        <f t="shared" si="5"/>
        <v>-</v>
      </c>
      <c r="AM6" s="34">
        <f t="shared" si="5"/>
        <v>0</v>
      </c>
      <c r="AN6" s="34">
        <f t="shared" si="5"/>
        <v>0</v>
      </c>
      <c r="AO6" s="35" t="str">
        <f t="shared" si="5"/>
        <v>-</v>
      </c>
      <c r="AP6" s="35" t="str">
        <f t="shared" si="5"/>
        <v>-</v>
      </c>
      <c r="AQ6" s="35" t="str">
        <f t="shared" si="5"/>
        <v>-</v>
      </c>
      <c r="AR6" s="35">
        <f t="shared" si="5"/>
        <v>109.51</v>
      </c>
      <c r="AS6" s="35">
        <f t="shared" si="5"/>
        <v>112.88</v>
      </c>
      <c r="AT6" s="34" t="str">
        <f>IF(AT7="","",IF(AT7="-","【-】","【"&amp;SUBSTITUTE(TEXT(AT7,"#,##0.00"),"-","△")&amp;"】"))</f>
        <v>【88.06】</v>
      </c>
      <c r="AU6" s="35" t="str">
        <f>IF(AU7="",NA(),AU7)</f>
        <v>-</v>
      </c>
      <c r="AV6" s="35" t="str">
        <f t="shared" ref="AV6:BD6" si="6">IF(AV7="",NA(),AV7)</f>
        <v>-</v>
      </c>
      <c r="AW6" s="35" t="str">
        <f t="shared" si="6"/>
        <v>-</v>
      </c>
      <c r="AX6" s="35">
        <f t="shared" si="6"/>
        <v>273.01</v>
      </c>
      <c r="AY6" s="35">
        <f t="shared" si="6"/>
        <v>250.66</v>
      </c>
      <c r="AZ6" s="35" t="str">
        <f t="shared" si="6"/>
        <v>-</v>
      </c>
      <c r="BA6" s="35" t="str">
        <f t="shared" si="6"/>
        <v>-</v>
      </c>
      <c r="BB6" s="35" t="str">
        <f t="shared" si="6"/>
        <v>-</v>
      </c>
      <c r="BC6" s="35">
        <f t="shared" si="6"/>
        <v>47.44</v>
      </c>
      <c r="BD6" s="35">
        <f t="shared" si="6"/>
        <v>49.18</v>
      </c>
      <c r="BE6" s="34" t="str">
        <f>IF(BE7="","",IF(BE7="-","【-】","【"&amp;SUBSTITUTE(TEXT(BE7,"#,##0.00"),"-","△")&amp;"】"))</f>
        <v>【54.23】</v>
      </c>
      <c r="BF6" s="35" t="str">
        <f>IF(BF7="",NA(),BF7)</f>
        <v>-</v>
      </c>
      <c r="BG6" s="35" t="str">
        <f t="shared" ref="BG6:BO6" si="7">IF(BG7="",NA(),BG7)</f>
        <v>-</v>
      </c>
      <c r="BH6" s="35" t="str">
        <f t="shared" si="7"/>
        <v>-</v>
      </c>
      <c r="BI6" s="35">
        <f t="shared" si="7"/>
        <v>14.59</v>
      </c>
      <c r="BJ6" s="35">
        <f t="shared" si="7"/>
        <v>8.84</v>
      </c>
      <c r="BK6" s="35" t="str">
        <f t="shared" si="7"/>
        <v>-</v>
      </c>
      <c r="BL6" s="35" t="str">
        <f t="shared" si="7"/>
        <v>-</v>
      </c>
      <c r="BM6" s="35" t="str">
        <f t="shared" si="7"/>
        <v>-</v>
      </c>
      <c r="BN6" s="35">
        <f t="shared" si="7"/>
        <v>1243.71</v>
      </c>
      <c r="BO6" s="35">
        <f t="shared" si="7"/>
        <v>1194.1500000000001</v>
      </c>
      <c r="BP6" s="34" t="str">
        <f>IF(BP7="","",IF(BP7="-","【-】","【"&amp;SUBSTITUTE(TEXT(BP7,"#,##0.00"),"-","△")&amp;"】"))</f>
        <v>【1,209.40】</v>
      </c>
      <c r="BQ6" s="35" t="str">
        <f>IF(BQ7="",NA(),BQ7)</f>
        <v>-</v>
      </c>
      <c r="BR6" s="35" t="str">
        <f t="shared" ref="BR6:BZ6" si="8">IF(BR7="",NA(),BR7)</f>
        <v>-</v>
      </c>
      <c r="BS6" s="35" t="str">
        <f t="shared" si="8"/>
        <v>-</v>
      </c>
      <c r="BT6" s="35">
        <f t="shared" si="8"/>
        <v>100</v>
      </c>
      <c r="BU6" s="35">
        <f t="shared" si="8"/>
        <v>93.21</v>
      </c>
      <c r="BV6" s="35" t="str">
        <f t="shared" si="8"/>
        <v>-</v>
      </c>
      <c r="BW6" s="35" t="str">
        <f t="shared" si="8"/>
        <v>-</v>
      </c>
      <c r="BX6" s="35" t="str">
        <f t="shared" si="8"/>
        <v>-</v>
      </c>
      <c r="BY6" s="35">
        <f t="shared" si="8"/>
        <v>74.3</v>
      </c>
      <c r="BZ6" s="35">
        <f t="shared" si="8"/>
        <v>72.260000000000005</v>
      </c>
      <c r="CA6" s="34" t="str">
        <f>IF(CA7="","",IF(CA7="-","【-】","【"&amp;SUBSTITUTE(TEXT(CA7,"#,##0.00"),"-","△")&amp;"】"))</f>
        <v>【74.48】</v>
      </c>
      <c r="CB6" s="35" t="str">
        <f>IF(CB7="",NA(),CB7)</f>
        <v>-</v>
      </c>
      <c r="CC6" s="35" t="str">
        <f t="shared" ref="CC6:CK6" si="9">IF(CC7="",NA(),CC7)</f>
        <v>-</v>
      </c>
      <c r="CD6" s="35" t="str">
        <f t="shared" si="9"/>
        <v>-</v>
      </c>
      <c r="CE6" s="35">
        <f t="shared" si="9"/>
        <v>165.88</v>
      </c>
      <c r="CF6" s="35">
        <f t="shared" si="9"/>
        <v>180.38</v>
      </c>
      <c r="CG6" s="35" t="str">
        <f t="shared" si="9"/>
        <v>-</v>
      </c>
      <c r="CH6" s="35" t="str">
        <f t="shared" si="9"/>
        <v>-</v>
      </c>
      <c r="CI6" s="35" t="str">
        <f t="shared" si="9"/>
        <v>-</v>
      </c>
      <c r="CJ6" s="35">
        <f t="shared" si="9"/>
        <v>221.81</v>
      </c>
      <c r="CK6" s="35">
        <f t="shared" si="9"/>
        <v>230.02</v>
      </c>
      <c r="CL6" s="34" t="str">
        <f>IF(CL7="","",IF(CL7="-","【-】","【"&amp;SUBSTITUTE(TEXT(CL7,"#,##0.00"),"-","△")&amp;"】"))</f>
        <v>【219.46】</v>
      </c>
      <c r="CM6" s="35" t="str">
        <f>IF(CM7="",NA(),CM7)</f>
        <v>-</v>
      </c>
      <c r="CN6" s="35" t="str">
        <f t="shared" ref="CN6:CV6" si="10">IF(CN7="",NA(),CN7)</f>
        <v>-</v>
      </c>
      <c r="CO6" s="35" t="str">
        <f t="shared" si="10"/>
        <v>-</v>
      </c>
      <c r="CP6" s="35">
        <f t="shared" si="10"/>
        <v>46.94</v>
      </c>
      <c r="CQ6" s="35">
        <f t="shared" si="10"/>
        <v>46.55</v>
      </c>
      <c r="CR6" s="35" t="str">
        <f t="shared" si="10"/>
        <v>-</v>
      </c>
      <c r="CS6" s="35" t="str">
        <f t="shared" si="10"/>
        <v>-</v>
      </c>
      <c r="CT6" s="35" t="str">
        <f t="shared" si="10"/>
        <v>-</v>
      </c>
      <c r="CU6" s="35">
        <f t="shared" si="10"/>
        <v>43.36</v>
      </c>
      <c r="CV6" s="35">
        <f t="shared" si="10"/>
        <v>42.56</v>
      </c>
      <c r="CW6" s="34" t="str">
        <f>IF(CW7="","",IF(CW7="-","【-】","【"&amp;SUBSTITUTE(TEXT(CW7,"#,##0.00"),"-","△")&amp;"】"))</f>
        <v>【42.82】</v>
      </c>
      <c r="CX6" s="35" t="str">
        <f>IF(CX7="",NA(),CX7)</f>
        <v>-</v>
      </c>
      <c r="CY6" s="35" t="str">
        <f t="shared" ref="CY6:DG6" si="11">IF(CY7="",NA(),CY7)</f>
        <v>-</v>
      </c>
      <c r="CZ6" s="35" t="str">
        <f t="shared" si="11"/>
        <v>-</v>
      </c>
      <c r="DA6" s="35">
        <f t="shared" si="11"/>
        <v>76.209999999999994</v>
      </c>
      <c r="DB6" s="35">
        <f t="shared" si="11"/>
        <v>76.959999999999994</v>
      </c>
      <c r="DC6" s="35" t="str">
        <f t="shared" si="11"/>
        <v>-</v>
      </c>
      <c r="DD6" s="35" t="str">
        <f t="shared" si="11"/>
        <v>-</v>
      </c>
      <c r="DE6" s="35" t="str">
        <f t="shared" si="11"/>
        <v>-</v>
      </c>
      <c r="DF6" s="35">
        <f t="shared" si="11"/>
        <v>83.06</v>
      </c>
      <c r="DG6" s="35">
        <f t="shared" si="11"/>
        <v>83.32</v>
      </c>
      <c r="DH6" s="34" t="str">
        <f>IF(DH7="","",IF(DH7="-","【-】","【"&amp;SUBSTITUTE(TEXT(DH7,"#,##0.00"),"-","△")&amp;"】"))</f>
        <v>【83.36】</v>
      </c>
      <c r="DI6" s="35" t="str">
        <f>IF(DI7="",NA(),DI7)</f>
        <v>-</v>
      </c>
      <c r="DJ6" s="35" t="str">
        <f t="shared" ref="DJ6:DR6" si="12">IF(DJ7="",NA(),DJ7)</f>
        <v>-</v>
      </c>
      <c r="DK6" s="35" t="str">
        <f t="shared" si="12"/>
        <v>-</v>
      </c>
      <c r="DL6" s="35">
        <f t="shared" si="12"/>
        <v>3.85</v>
      </c>
      <c r="DM6" s="35">
        <f t="shared" si="12"/>
        <v>7.56</v>
      </c>
      <c r="DN6" s="35" t="str">
        <f t="shared" si="12"/>
        <v>-</v>
      </c>
      <c r="DO6" s="35" t="str">
        <f t="shared" si="12"/>
        <v>-</v>
      </c>
      <c r="DP6" s="35" t="str">
        <f t="shared" si="12"/>
        <v>-</v>
      </c>
      <c r="DQ6" s="35">
        <f t="shared" si="12"/>
        <v>23.93</v>
      </c>
      <c r="DR6" s="35">
        <f t="shared" si="12"/>
        <v>24.68</v>
      </c>
      <c r="DS6" s="34" t="str">
        <f>IF(DS7="","",IF(DS7="-","【-】","【"&amp;SUBSTITUTE(TEXT(DS7,"#,##0.00"),"-","△")&amp;"】"))</f>
        <v>【24.88】</v>
      </c>
      <c r="DT6" s="35" t="str">
        <f>IF(DT7="",NA(),DT7)</f>
        <v>-</v>
      </c>
      <c r="DU6" s="35" t="str">
        <f t="shared" ref="DU6:EC6" si="13">IF(DU7="",NA(),DU7)</f>
        <v>-</v>
      </c>
      <c r="DV6" s="35" t="str">
        <f t="shared" si="13"/>
        <v>-</v>
      </c>
      <c r="DW6" s="34">
        <f t="shared" si="13"/>
        <v>0</v>
      </c>
      <c r="DX6" s="34">
        <f t="shared" si="13"/>
        <v>0</v>
      </c>
      <c r="DY6" s="35" t="str">
        <f t="shared" si="13"/>
        <v>-</v>
      </c>
      <c r="DZ6" s="35" t="str">
        <f t="shared" si="13"/>
        <v>-</v>
      </c>
      <c r="EA6" s="35" t="str">
        <f t="shared" si="13"/>
        <v>-</v>
      </c>
      <c r="EB6" s="34">
        <f t="shared" si="13"/>
        <v>0</v>
      </c>
      <c r="EC6" s="35">
        <f t="shared" si="13"/>
        <v>0.01</v>
      </c>
      <c r="ED6" s="34" t="str">
        <f>IF(ED7="","",IF(ED7="-","【-】","【"&amp;SUBSTITUTE(TEXT(ED7,"#,##0.00"),"-","△")&amp;"】"))</f>
        <v>【0.01】</v>
      </c>
      <c r="EE6" s="35" t="str">
        <f>IF(EE7="",NA(),EE7)</f>
        <v>-</v>
      </c>
      <c r="EF6" s="35" t="str">
        <f t="shared" ref="EF6:EN6" si="14">IF(EF7="",NA(),EF7)</f>
        <v>-</v>
      </c>
      <c r="EG6" s="35" t="str">
        <f t="shared" si="14"/>
        <v>-</v>
      </c>
      <c r="EH6" s="34">
        <f t="shared" si="14"/>
        <v>0</v>
      </c>
      <c r="EI6" s="34">
        <f t="shared" si="14"/>
        <v>0</v>
      </c>
      <c r="EJ6" s="35" t="str">
        <f t="shared" si="14"/>
        <v>-</v>
      </c>
      <c r="EK6" s="35" t="str">
        <f t="shared" si="14"/>
        <v>-</v>
      </c>
      <c r="EL6" s="35" t="str">
        <f t="shared" si="14"/>
        <v>-</v>
      </c>
      <c r="EM6" s="35">
        <f t="shared" si="14"/>
        <v>0.09</v>
      </c>
      <c r="EN6" s="35">
        <f t="shared" si="14"/>
        <v>0.13</v>
      </c>
      <c r="EO6" s="34" t="str">
        <f>IF(EO7="","",IF(EO7="-","【-】","【"&amp;SUBSTITUTE(TEXT(EO7,"#,##0.00"),"-","△")&amp;"】"))</f>
        <v>【0.12】</v>
      </c>
    </row>
    <row r="7" spans="1:148" s="36" customFormat="1" x14ac:dyDescent="0.15">
      <c r="A7" s="28"/>
      <c r="B7" s="37">
        <v>2018</v>
      </c>
      <c r="C7" s="37">
        <v>242161</v>
      </c>
      <c r="D7" s="37">
        <v>46</v>
      </c>
      <c r="E7" s="37">
        <v>17</v>
      </c>
      <c r="F7" s="37">
        <v>4</v>
      </c>
      <c r="G7" s="37">
        <v>0</v>
      </c>
      <c r="H7" s="37" t="s">
        <v>96</v>
      </c>
      <c r="I7" s="37" t="s">
        <v>97</v>
      </c>
      <c r="J7" s="37" t="s">
        <v>98</v>
      </c>
      <c r="K7" s="37" t="s">
        <v>99</v>
      </c>
      <c r="L7" s="37" t="s">
        <v>100</v>
      </c>
      <c r="M7" s="37" t="s">
        <v>101</v>
      </c>
      <c r="N7" s="38" t="s">
        <v>102</v>
      </c>
      <c r="O7" s="38">
        <v>62.7</v>
      </c>
      <c r="P7" s="38">
        <v>13.89</v>
      </c>
      <c r="Q7" s="38">
        <v>100</v>
      </c>
      <c r="R7" s="38">
        <v>4428</v>
      </c>
      <c r="S7" s="38">
        <v>92197</v>
      </c>
      <c r="T7" s="38">
        <v>558.23</v>
      </c>
      <c r="U7" s="38">
        <v>165.16</v>
      </c>
      <c r="V7" s="38">
        <v>12732</v>
      </c>
      <c r="W7" s="38">
        <v>4.5</v>
      </c>
      <c r="X7" s="38">
        <v>2829.33</v>
      </c>
      <c r="Y7" s="38" t="s">
        <v>102</v>
      </c>
      <c r="Z7" s="38" t="s">
        <v>102</v>
      </c>
      <c r="AA7" s="38" t="s">
        <v>102</v>
      </c>
      <c r="AB7" s="38">
        <v>112.4</v>
      </c>
      <c r="AC7" s="38">
        <v>125.76</v>
      </c>
      <c r="AD7" s="38" t="s">
        <v>102</v>
      </c>
      <c r="AE7" s="38" t="s">
        <v>102</v>
      </c>
      <c r="AF7" s="38" t="s">
        <v>102</v>
      </c>
      <c r="AG7" s="38">
        <v>102.13</v>
      </c>
      <c r="AH7" s="38">
        <v>101.72</v>
      </c>
      <c r="AI7" s="38">
        <v>101.92</v>
      </c>
      <c r="AJ7" s="38" t="s">
        <v>102</v>
      </c>
      <c r="AK7" s="38" t="s">
        <v>102</v>
      </c>
      <c r="AL7" s="38" t="s">
        <v>102</v>
      </c>
      <c r="AM7" s="38">
        <v>0</v>
      </c>
      <c r="AN7" s="38">
        <v>0</v>
      </c>
      <c r="AO7" s="38" t="s">
        <v>102</v>
      </c>
      <c r="AP7" s="38" t="s">
        <v>102</v>
      </c>
      <c r="AQ7" s="38" t="s">
        <v>102</v>
      </c>
      <c r="AR7" s="38">
        <v>109.51</v>
      </c>
      <c r="AS7" s="38">
        <v>112.88</v>
      </c>
      <c r="AT7" s="38">
        <v>88.06</v>
      </c>
      <c r="AU7" s="38" t="s">
        <v>102</v>
      </c>
      <c r="AV7" s="38" t="s">
        <v>102</v>
      </c>
      <c r="AW7" s="38" t="s">
        <v>102</v>
      </c>
      <c r="AX7" s="38">
        <v>273.01</v>
      </c>
      <c r="AY7" s="38">
        <v>250.66</v>
      </c>
      <c r="AZ7" s="38" t="s">
        <v>102</v>
      </c>
      <c r="BA7" s="38" t="s">
        <v>102</v>
      </c>
      <c r="BB7" s="38" t="s">
        <v>102</v>
      </c>
      <c r="BC7" s="38">
        <v>47.44</v>
      </c>
      <c r="BD7" s="38">
        <v>49.18</v>
      </c>
      <c r="BE7" s="38">
        <v>54.23</v>
      </c>
      <c r="BF7" s="38" t="s">
        <v>102</v>
      </c>
      <c r="BG7" s="38" t="s">
        <v>102</v>
      </c>
      <c r="BH7" s="38" t="s">
        <v>102</v>
      </c>
      <c r="BI7" s="38">
        <v>14.59</v>
      </c>
      <c r="BJ7" s="38">
        <v>8.84</v>
      </c>
      <c r="BK7" s="38" t="s">
        <v>102</v>
      </c>
      <c r="BL7" s="38" t="s">
        <v>102</v>
      </c>
      <c r="BM7" s="38" t="s">
        <v>102</v>
      </c>
      <c r="BN7" s="38">
        <v>1243.71</v>
      </c>
      <c r="BO7" s="38">
        <v>1194.1500000000001</v>
      </c>
      <c r="BP7" s="38">
        <v>1209.4000000000001</v>
      </c>
      <c r="BQ7" s="38" t="s">
        <v>102</v>
      </c>
      <c r="BR7" s="38" t="s">
        <v>102</v>
      </c>
      <c r="BS7" s="38" t="s">
        <v>102</v>
      </c>
      <c r="BT7" s="38">
        <v>100</v>
      </c>
      <c r="BU7" s="38">
        <v>93.21</v>
      </c>
      <c r="BV7" s="38" t="s">
        <v>102</v>
      </c>
      <c r="BW7" s="38" t="s">
        <v>102</v>
      </c>
      <c r="BX7" s="38" t="s">
        <v>102</v>
      </c>
      <c r="BY7" s="38">
        <v>74.3</v>
      </c>
      <c r="BZ7" s="38">
        <v>72.260000000000005</v>
      </c>
      <c r="CA7" s="38">
        <v>74.48</v>
      </c>
      <c r="CB7" s="38" t="s">
        <v>102</v>
      </c>
      <c r="CC7" s="38" t="s">
        <v>102</v>
      </c>
      <c r="CD7" s="38" t="s">
        <v>102</v>
      </c>
      <c r="CE7" s="38">
        <v>165.88</v>
      </c>
      <c r="CF7" s="38">
        <v>180.38</v>
      </c>
      <c r="CG7" s="38" t="s">
        <v>102</v>
      </c>
      <c r="CH7" s="38" t="s">
        <v>102</v>
      </c>
      <c r="CI7" s="38" t="s">
        <v>102</v>
      </c>
      <c r="CJ7" s="38">
        <v>221.81</v>
      </c>
      <c r="CK7" s="38">
        <v>230.02</v>
      </c>
      <c r="CL7" s="38">
        <v>219.46</v>
      </c>
      <c r="CM7" s="38" t="s">
        <v>102</v>
      </c>
      <c r="CN7" s="38" t="s">
        <v>102</v>
      </c>
      <c r="CO7" s="38" t="s">
        <v>102</v>
      </c>
      <c r="CP7" s="38">
        <v>46.94</v>
      </c>
      <c r="CQ7" s="38">
        <v>46.55</v>
      </c>
      <c r="CR7" s="38" t="s">
        <v>102</v>
      </c>
      <c r="CS7" s="38" t="s">
        <v>102</v>
      </c>
      <c r="CT7" s="38" t="s">
        <v>102</v>
      </c>
      <c r="CU7" s="38">
        <v>43.36</v>
      </c>
      <c r="CV7" s="38">
        <v>42.56</v>
      </c>
      <c r="CW7" s="38">
        <v>42.82</v>
      </c>
      <c r="CX7" s="38" t="s">
        <v>102</v>
      </c>
      <c r="CY7" s="38" t="s">
        <v>102</v>
      </c>
      <c r="CZ7" s="38" t="s">
        <v>102</v>
      </c>
      <c r="DA7" s="38">
        <v>76.209999999999994</v>
      </c>
      <c r="DB7" s="38">
        <v>76.959999999999994</v>
      </c>
      <c r="DC7" s="38" t="s">
        <v>102</v>
      </c>
      <c r="DD7" s="38" t="s">
        <v>102</v>
      </c>
      <c r="DE7" s="38" t="s">
        <v>102</v>
      </c>
      <c r="DF7" s="38">
        <v>83.06</v>
      </c>
      <c r="DG7" s="38">
        <v>83.32</v>
      </c>
      <c r="DH7" s="38">
        <v>83.36</v>
      </c>
      <c r="DI7" s="38" t="s">
        <v>102</v>
      </c>
      <c r="DJ7" s="38" t="s">
        <v>102</v>
      </c>
      <c r="DK7" s="38" t="s">
        <v>102</v>
      </c>
      <c r="DL7" s="38">
        <v>3.85</v>
      </c>
      <c r="DM7" s="38">
        <v>7.56</v>
      </c>
      <c r="DN7" s="38" t="s">
        <v>102</v>
      </c>
      <c r="DO7" s="38" t="s">
        <v>102</v>
      </c>
      <c r="DP7" s="38" t="s">
        <v>102</v>
      </c>
      <c r="DQ7" s="38">
        <v>23.93</v>
      </c>
      <c r="DR7" s="38">
        <v>24.68</v>
      </c>
      <c r="DS7" s="38">
        <v>24.88</v>
      </c>
      <c r="DT7" s="38" t="s">
        <v>102</v>
      </c>
      <c r="DU7" s="38" t="s">
        <v>102</v>
      </c>
      <c r="DV7" s="38" t="s">
        <v>102</v>
      </c>
      <c r="DW7" s="38">
        <v>0</v>
      </c>
      <c r="DX7" s="38">
        <v>0</v>
      </c>
      <c r="DY7" s="38" t="s">
        <v>102</v>
      </c>
      <c r="DZ7" s="38" t="s">
        <v>102</v>
      </c>
      <c r="EA7" s="38" t="s">
        <v>102</v>
      </c>
      <c r="EB7" s="38">
        <v>0</v>
      </c>
      <c r="EC7" s="38">
        <v>0.01</v>
      </c>
      <c r="ED7" s="38">
        <v>0.01</v>
      </c>
      <c r="EE7" s="38" t="s">
        <v>102</v>
      </c>
      <c r="EF7" s="38" t="s">
        <v>102</v>
      </c>
      <c r="EG7" s="38" t="s">
        <v>102</v>
      </c>
      <c r="EH7" s="38">
        <v>0</v>
      </c>
      <c r="EI7" s="38">
        <v>0</v>
      </c>
      <c r="EJ7" s="38" t="s">
        <v>102</v>
      </c>
      <c r="EK7" s="38" t="s">
        <v>102</v>
      </c>
      <c r="EL7" s="38" t="s">
        <v>102</v>
      </c>
      <c r="EM7" s="38">
        <v>0.09</v>
      </c>
      <c r="EN7" s="38">
        <v>0.13</v>
      </c>
      <c r="EO7" s="38">
        <v>0.12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2020-01-24T05:30:49Z</cp:lastPrinted>
  <dcterms:created xsi:type="dcterms:W3CDTF">2019-12-05T04:50:22Z</dcterms:created>
  <dcterms:modified xsi:type="dcterms:W3CDTF">2020-01-24T05:32:20Z</dcterms:modified>
  <cp:category/>
</cp:coreProperties>
</file>