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ma\dfs\課別共有フォルダ\下水道課\◇　業務係\※県(市町行財政課)・財政経営課からの調査\H31\⑭「公営企業に係る「経営比較分析表」の分析等について\"/>
    </mc:Choice>
  </mc:AlternateContent>
  <workbookProtection workbookAlgorithmName="SHA-512" workbookHashValue="R+8nl+nIuQ73VvdLD0jL82UUmcpIDy6w7QkWlCOXgX1hM7HaBoJRR2vMBSOUOSQ96i4mrhwSIvFGP1c6FWxdHQ==" workbookSaltValue="t5xT3dLZov4jLO9wM0pgR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<sst xmlns="http://schemas.openxmlformats.org/spreadsheetml/2006/main" count="228" uniqueCount="114">
  <si>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</si>
  <si>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</si>
  <si>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</si>
  <si>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</si>
  <si>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</si>
  <si>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</si>
  <si>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</si>
  <si>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</si>
  <si>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</si>
  <si>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</si>
  <si>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</si>
  <si>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</si>
  <si>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</si>
  <si>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</si>
  <si>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</si>
  <si>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</si>
  <si>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</si>
  <si>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</si>
  <si>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</si>
  <si>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</si>
  <si>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</si>
  <si>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</si>
  <si>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</si>
  <si>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</si>
  <si>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</si>
  <si>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</si>
  <si>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</si>
  <si>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</si>
  <si>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</si>
  <si>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</si>
  <si>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</si>
  <si>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</si>
  <si>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</si>
  <si>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</si>
  <si>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</si>
  <si>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</si>
  <si>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</si>
  <si>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</si>
  <si>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</si>
  <si>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</si>
  <si>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</si>
  <si>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</si>
  <si>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</si>
  <si>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</si>
  <si>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</si>
  <si>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</si>
  <si>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</si>
  <si>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</si>
  <si>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</si>
  <si>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</si>
  <si>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</si>
  <si>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</si>
  <si>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</si>
  <si>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</si>
  <si>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</si>
  <si>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</si>
  <si>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</si>
  <si>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</si>
  <si>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</si>
  <si>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</si>
  <si>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</si>
  <si>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</si>
  <si>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</si>
  <si>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</si>
  <si>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</si>
  <si>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</si>
  <si>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</si>
  <si>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</si>
  <si>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</si>
  <si>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</si>
  <si>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</si>
  <si>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</si>
  <si>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</si>
  <si>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</si>
  <si>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</si>
  <si>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</si>
  <si>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</si>
  <si>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</si>
  <si>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</si>
  <si>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</si>
  <si>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</si>
  <si>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</si>
  <si>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</si>
  <si>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</si>
  <si>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</si>
  <si>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</si>
  <si>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</si>
  <si>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</si>
  <si>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</si>
  <si>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</si>
  <si>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</si>
  <si>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</si>
  <si>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</si>
  <si>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</si>
  <si>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</si>
  <si>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</si>
  <si>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</si>
  <si>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</si>
  <si>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</si>
  <si>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</si>
  <si>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</si>
  <si>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</si>
  <si>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</si>
  <si>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</si>
  <si>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</si>
  <si>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</si>
  <si>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</si>
  <si>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</si>
  <si>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</si>
  <si>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</si>
  <si>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</si>
  <si>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収益的収支比率、経費回収率の指標から、下水道使用料で事業運営ができていない状況であり、不足分を一般会計からの繰入金で賄っている。また、総支出額のうち地方債償還金の占める割合が大きい。
　企業債残高対事業規模比率については、新たな面整備を行っていないため地方債の残高も減少している状況である。　
　水洗化率が低く、施設利用率も低い状況が続いている。期間を限定した接続補助金制度の創設や戸別訪問等を行い、接続率向上に取り組んできたが、大きな効果は出ていない。今後、人口減少による処理水量の減少が予測される。
　汚水処理原価については、類似団体平均値と比べ高い数値で、効率的な汚水処理が行われていない状況である。接続率が低く有収水量が少ないことが一因に挙げられる。接続率の向上のため、未接続世帯への接続啓発を継続し行うとともに、維持管理費の削減に努める必要がある。
　下水道使用料は、近隣市町と比較し非常に高額であるが、経費回収率の指標は低い数値となっている。公営企業会計移行後に、適正な使用料の設定について検討を行う。</t>
    <rPh sb="1" eb="3">
      <t>ノウギョウ</t>
    </rPh>
    <rPh sb="3" eb="5">
      <t>シュウラク</t>
    </rPh>
    <rPh sb="5" eb="7">
      <t>ハイスイ</t>
    </rPh>
    <rPh sb="7" eb="9">
      <t>シセツ</t>
    </rPh>
    <rPh sb="10" eb="12">
      <t>キョウヨウ</t>
    </rPh>
    <rPh sb="12" eb="14">
      <t>カイシ</t>
    </rPh>
    <rPh sb="15" eb="17">
      <t>ヘイセイ</t>
    </rPh>
    <rPh sb="19" eb="20">
      <t>ネン</t>
    </rPh>
    <rPh sb="24" eb="25">
      <t>カン</t>
    </rPh>
    <rPh sb="25" eb="26">
      <t>キョ</t>
    </rPh>
    <rPh sb="32" eb="35">
      <t>ロウキュウカ</t>
    </rPh>
    <rPh sb="36" eb="38">
      <t>ケネン</t>
    </rPh>
    <rPh sb="46" eb="49">
      <t>ショリジョウ</t>
    </rPh>
    <rPh sb="59" eb="61">
      <t>デンキ</t>
    </rPh>
    <rPh sb="61" eb="63">
      <t>キカイ</t>
    </rPh>
    <rPh sb="63" eb="65">
      <t>シセツ</t>
    </rPh>
    <rPh sb="66" eb="68">
      <t>イチブ</t>
    </rPh>
    <rPh sb="69" eb="71">
      <t>タイヨウ</t>
    </rPh>
    <rPh sb="71" eb="73">
      <t>ネンスウ</t>
    </rPh>
    <rPh sb="74" eb="75">
      <t>タッ</t>
    </rPh>
    <rPh sb="75" eb="77">
      <t>チホウ</t>
    </rPh>
    <rPh sb="77" eb="78">
      <t>ヘ</t>
    </rPh>
    <rPh sb="78" eb="79">
      <t>ネン</t>
    </rPh>
    <rPh sb="79" eb="81">
      <t>レッカ</t>
    </rPh>
    <rPh sb="84" eb="86">
      <t>コショウ</t>
    </rPh>
    <rPh sb="96" eb="98">
      <t>キノウ</t>
    </rPh>
    <rPh sb="98" eb="100">
      <t>キョウカ</t>
    </rPh>
    <rPh sb="100" eb="102">
      <t>タイサク</t>
    </rPh>
    <rPh sb="102" eb="104">
      <t>ジギョウ</t>
    </rPh>
    <rPh sb="108" eb="110">
      <t>ヘイセイ</t>
    </rPh>
    <rPh sb="112" eb="113">
      <t>ネン</t>
    </rPh>
    <rPh sb="113" eb="114">
      <t>ド</t>
    </rPh>
    <rPh sb="118" eb="120">
      <t>ネンド</t>
    </rPh>
    <rPh sb="127" eb="129">
      <t>チホウ</t>
    </rPh>
    <rPh sb="135" eb="136">
      <t>オコナ</t>
    </rPh>
    <rPh sb="228" eb="230">
      <t>コンゴ</t>
    </rPh>
    <rPh sb="330" eb="332">
      <t>セツゾク</t>
    </rPh>
    <rPh sb="332" eb="333">
      <t>リツ</t>
    </rPh>
    <rPh sb="334" eb="336">
      <t>コウジョウ</t>
    </rPh>
    <rPh sb="340" eb="341">
      <t>ミ</t>
    </rPh>
    <rPh sb="341" eb="343">
      <t>セツゾク</t>
    </rPh>
    <rPh sb="343" eb="345">
      <t>セタイ</t>
    </rPh>
    <rPh sb="347" eb="349">
      <t>セツゾク</t>
    </rPh>
    <rPh sb="349" eb="351">
      <t>ケイハツ</t>
    </rPh>
    <rPh sb="352" eb="354">
      <t>ケイゾク</t>
    </rPh>
    <rPh sb="355" eb="356">
      <t>オコナ</t>
    </rPh>
    <rPh sb="362" eb="364">
      <t>イジ</t>
    </rPh>
    <rPh sb="364" eb="367">
      <t>カンリヒ</t>
    </rPh>
    <rPh sb="368" eb="370">
      <t>サクゲン</t>
    </rPh>
    <rPh sb="371" eb="372">
      <t>ツト</t>
    </rPh>
    <rPh sb="374" eb="376">
      <t>ヒツヨウ</t>
    </rPh>
    <rPh sb="395" eb="397">
      <t>ヒカク</t>
    </rPh>
    <rPh sb="408" eb="410">
      <t>ケイヒ</t>
    </rPh>
    <rPh sb="410" eb="412">
      <t>カイシュウ</t>
    </rPh>
    <rPh sb="412" eb="413">
      <t>リツ</t>
    </rPh>
    <rPh sb="414" eb="416">
      <t>シヒョウ</t>
    </rPh>
    <rPh sb="417" eb="418">
      <t>ヒク</t>
    </rPh>
    <rPh sb="419" eb="421">
      <t>スウチ</t>
    </rPh>
    <rPh sb="439" eb="441">
      <t>テキセイ</t>
    </rPh>
    <rPh sb="455" eb="456">
      <t>オコナ</t>
    </rPh>
    <phoneticPr fontId="4"/>
  </si>
  <si>
    <t>　漁業集落排水施設の供用開始が平成13年であり、管渠については、老朽化の懸念はない。しかし、処理場やマンホールポンプの電気機械施設の一部は耐用年数に達し、経年劣化からの故障もみられることから、効率的で効果的な改修及び更新を行いライフサイクルコストの最小化を図るため、平成26年度から機能保全対策事業を実施している。</t>
    <rPh sb="1" eb="3">
      <t>ノウギョウ</t>
    </rPh>
    <rPh sb="3" eb="5">
      <t>シュウラク</t>
    </rPh>
    <rPh sb="5" eb="7">
      <t>ハイスイ</t>
    </rPh>
    <rPh sb="7" eb="9">
      <t>シセツ</t>
    </rPh>
    <rPh sb="10" eb="12">
      <t>キョウヨウ</t>
    </rPh>
    <rPh sb="12" eb="14">
      <t>カイシ</t>
    </rPh>
    <rPh sb="15" eb="17">
      <t>ヘイセイ</t>
    </rPh>
    <rPh sb="19" eb="20">
      <t>ネン</t>
    </rPh>
    <rPh sb="24" eb="25">
      <t>カン</t>
    </rPh>
    <rPh sb="25" eb="26">
      <t>キョ</t>
    </rPh>
    <rPh sb="32" eb="35">
      <t>ロウキュウカ</t>
    </rPh>
    <rPh sb="36" eb="38">
      <t>ケネン</t>
    </rPh>
    <rPh sb="46" eb="49">
      <t>ショリジョウ</t>
    </rPh>
    <rPh sb="59" eb="61">
      <t>デンキ</t>
    </rPh>
    <rPh sb="61" eb="63">
      <t>キカイ</t>
    </rPh>
    <rPh sb="63" eb="65">
      <t>シセツ</t>
    </rPh>
    <rPh sb="66" eb="68">
      <t>イチブ</t>
    </rPh>
    <rPh sb="69" eb="71">
      <t>タイヨウ</t>
    </rPh>
    <rPh sb="71" eb="73">
      <t>ネンスウ</t>
    </rPh>
    <rPh sb="74" eb="75">
      <t>タッ</t>
    </rPh>
    <rPh sb="77" eb="78">
      <t>ヘ</t>
    </rPh>
    <rPh sb="78" eb="79">
      <t>ネン</t>
    </rPh>
    <rPh sb="79" eb="81">
      <t>レッカ</t>
    </rPh>
    <rPh sb="84" eb="86">
      <t>コショウ</t>
    </rPh>
    <rPh sb="96" eb="98">
      <t>キノウ</t>
    </rPh>
    <rPh sb="98" eb="100">
      <t>キョウカ</t>
    </rPh>
    <rPh sb="100" eb="102">
      <t>タイサク</t>
    </rPh>
    <rPh sb="102" eb="104">
      <t>ジギョウ</t>
    </rPh>
    <rPh sb="108" eb="110">
      <t>ヘイセイ</t>
    </rPh>
    <rPh sb="112" eb="113">
      <t>ネン</t>
    </rPh>
    <rPh sb="113" eb="114">
      <t>ド</t>
    </rPh>
    <rPh sb="118" eb="120">
      <t>ネンド</t>
    </rPh>
    <rPh sb="135" eb="136">
      <t>オコナ</t>
    </rPh>
    <rPh sb="145" eb="147">
      <t>タイサク</t>
    </rPh>
    <phoneticPr fontId="4"/>
  </si>
  <si>
    <t>　下水道接続率向上のため、未接続世帯への啓発活動を継続するとともに、経費節減に努め、効率的な事業運営を目指す。
　平成29年3月に「志摩市下水道事業経営戦略」を策定し、市ホームページへ掲載した。
　下水道事業の安定した経営実現のため、平成29年度から3ヶ年の継続事業により地方公営企業法適用化に取り組み、令和2年4月から公営企業会計への移行を予定している。</t>
    <rPh sb="1" eb="4">
      <t>ゲスイドウ</t>
    </rPh>
    <rPh sb="4" eb="6">
      <t>セツゾク</t>
    </rPh>
    <rPh sb="6" eb="7">
      <t>リツ</t>
    </rPh>
    <rPh sb="7" eb="9">
      <t>コウジョウ</t>
    </rPh>
    <rPh sb="13" eb="14">
      <t>ミ</t>
    </rPh>
    <rPh sb="14" eb="16">
      <t>セツゾク</t>
    </rPh>
    <rPh sb="16" eb="18">
      <t>セタイ</t>
    </rPh>
    <rPh sb="20" eb="22">
      <t>ケイハツ</t>
    </rPh>
    <rPh sb="22" eb="24">
      <t>カツドウ</t>
    </rPh>
    <rPh sb="25" eb="27">
      <t>ケイゾク</t>
    </rPh>
    <rPh sb="34" eb="36">
      <t>ケイヒ</t>
    </rPh>
    <rPh sb="36" eb="38">
      <t>セツゲン</t>
    </rPh>
    <rPh sb="39" eb="40">
      <t>ツト</t>
    </rPh>
    <rPh sb="42" eb="45">
      <t>コウリツテキ</t>
    </rPh>
    <rPh sb="46" eb="48">
      <t>ジギョウ</t>
    </rPh>
    <rPh sb="48" eb="50">
      <t>ウンエイ</t>
    </rPh>
    <rPh sb="51" eb="53">
      <t>メザ</t>
    </rPh>
    <rPh sb="99" eb="102">
      <t>ゲスイドウ</t>
    </rPh>
    <rPh sb="102" eb="104">
      <t>ジギョウ</t>
    </rPh>
    <rPh sb="105" eb="107">
      <t>アンテイ</t>
    </rPh>
    <rPh sb="109" eb="111">
      <t>ケイエイ</t>
    </rPh>
    <rPh sb="111" eb="113">
      <t>ジツゲン</t>
    </rPh>
    <rPh sb="117" eb="119">
      <t>ヘイセイ</t>
    </rPh>
    <rPh sb="121" eb="123">
      <t>ネンド</t>
    </rPh>
    <rPh sb="127" eb="128">
      <t>ネン</t>
    </rPh>
    <rPh sb="129" eb="131">
      <t>ケイゾク</t>
    </rPh>
    <rPh sb="131" eb="133">
      <t>ジギョウ</t>
    </rPh>
    <rPh sb="136" eb="138">
      <t>チホウ</t>
    </rPh>
    <rPh sb="138" eb="140">
      <t>コウエイ</t>
    </rPh>
    <rPh sb="140" eb="142">
      <t>キギョウ</t>
    </rPh>
    <rPh sb="142" eb="143">
      <t>ホウ</t>
    </rPh>
    <rPh sb="143" eb="145">
      <t>テキヨウ</t>
    </rPh>
    <rPh sb="145" eb="146">
      <t>カ</t>
    </rPh>
    <rPh sb="147" eb="148">
      <t>ト</t>
    </rPh>
    <rPh sb="149" eb="150">
      <t>ク</t>
    </rPh>
    <rPh sb="152" eb="154">
      <t>レイワ</t>
    </rPh>
    <rPh sb="155" eb="156">
      <t>ネン</t>
    </rPh>
    <rPh sb="157" eb="158">
      <t>ガツ</t>
    </rPh>
    <rPh sb="160" eb="162">
      <t>コウエイ</t>
    </rPh>
    <rPh sb="162" eb="164">
      <t>キギョウ</t>
    </rPh>
    <rPh sb="164" eb="166">
      <t>カイケイ</t>
    </rPh>
    <rPh sb="168" eb="170">
      <t>イコウ</t>
    </rPh>
    <rPh sb="171" eb="17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</si>
</sst>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B06-4468-8CDA-91506ADF2DCB}"/>
            </c:ext>
          </c:extLst>
        </c:ser>
        <c:dLbls>
          <c:showLegendKey val="0"/>
          <c:showVal val="0"/>
          <c:showCatName val="0"/>
          <c:showSerName val="0"/>
          <c:showPercent val="0"/>
          <c:showBubbleSize val="0"/>
        </c:dLbls>
        <c:gapWidth val="150"/>
        <c:axId val="363138736"/>
        <c:axId val="36314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c:v>
                </c:pt>
                <c:pt idx="2">
                  <c:v>0.01</c:v>
                </c:pt>
                <c:pt idx="3">
                  <c:v>0.09</c:v>
                </c:pt>
                <c:pt idx="4">
                  <c:v>0.02</c:v>
                </c:pt>
              </c:numCache>
            </c:numRef>
          </c:val>
          <c:smooth val="0"/>
          <c:extLst xmlns:c16r2="http://schemas.microsoft.com/office/drawing/2015/06/chart">
            <c:ext xmlns:c16="http://schemas.microsoft.com/office/drawing/2014/chart" uri="{C3380CC4-5D6E-409C-BE32-E72D297353CC}">
              <c16:uniqueId val="{00000001-CB06-4468-8CDA-91506ADF2DCB}"/>
            </c:ext>
          </c:extLst>
        </c:ser>
        <c:dLbls>
          <c:showLegendKey val="0"/>
          <c:showVal val="0"/>
          <c:showCatName val="0"/>
          <c:showSerName val="0"/>
          <c:showPercent val="0"/>
          <c:showBubbleSize val="0"/>
        </c:dLbls>
        <c:marker val="1"/>
        <c:smooth val="0"/>
        <c:axId val="363138736"/>
        <c:axId val="363141168"/>
      </c:lineChart>
      <c:dateAx>
        <c:axId val="363138736"/>
        <c:scaling>
          <c:orientation val="minMax"/>
        </c:scaling>
        <c:delete val="1"/>
        <c:axPos val="b"/>
        <c:numFmt formatCode="ge" sourceLinked="1"/>
        <c:majorTickMark val="none"/>
        <c:minorTickMark val="none"/>
        <c:tickLblPos val="none"/>
        <c:crossAx val="363141168"/>
        <c:crosses val="autoZero"/>
        <c:auto val="1"/>
        <c:lblOffset val="100"/>
        <c:baseTimeUnit val="years"/>
      </c:dateAx>
      <c:valAx>
        <c:axId val="36314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3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23.61</c:v>
                </c:pt>
                <c:pt idx="1">
                  <c:v>24.36</c:v>
                </c:pt>
                <c:pt idx="2">
                  <c:v>24.25</c:v>
                </c:pt>
                <c:pt idx="3">
                  <c:v>23.61</c:v>
                </c:pt>
                <c:pt idx="4">
                  <c:v>22.75</c:v>
                </c:pt>
              </c:numCache>
            </c:numRef>
          </c:val>
          <c:extLst xmlns:c16r2="http://schemas.microsoft.com/office/drawing/2015/06/chart">
            <c:ext xmlns:c16="http://schemas.microsoft.com/office/drawing/2014/chart" uri="{C3380CC4-5D6E-409C-BE32-E72D297353CC}">
              <c16:uniqueId val="{00000000-D986-4356-965C-BDB1E8A401BD}"/>
            </c:ext>
          </c:extLst>
        </c:ser>
        <c:dLbls>
          <c:showLegendKey val="0"/>
          <c:showVal val="0"/>
          <c:showCatName val="0"/>
          <c:showSerName val="0"/>
          <c:showPercent val="0"/>
          <c:showBubbleSize val="0"/>
        </c:dLbls>
        <c:gapWidth val="150"/>
        <c:axId val="363238816"/>
        <c:axId val="363239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29.28</c:v>
                </c:pt>
                <c:pt idx="2">
                  <c:v>33.729999999999997</c:v>
                </c:pt>
                <c:pt idx="3">
                  <c:v>33.21</c:v>
                </c:pt>
                <c:pt idx="4">
                  <c:v>32.229999999999997</c:v>
                </c:pt>
              </c:numCache>
            </c:numRef>
          </c:val>
          <c:smooth val="0"/>
          <c:extLst xmlns:c16r2="http://schemas.microsoft.com/office/drawing/2015/06/chart">
            <c:ext xmlns:c16="http://schemas.microsoft.com/office/drawing/2014/chart" uri="{C3380CC4-5D6E-409C-BE32-E72D297353CC}">
              <c16:uniqueId val="{00000001-D986-4356-965C-BDB1E8A401BD}"/>
            </c:ext>
          </c:extLst>
        </c:ser>
        <c:dLbls>
          <c:showLegendKey val="0"/>
          <c:showVal val="0"/>
          <c:showCatName val="0"/>
          <c:showSerName val="0"/>
          <c:showPercent val="0"/>
          <c:showBubbleSize val="0"/>
        </c:dLbls>
        <c:marker val="1"/>
        <c:smooth val="0"/>
        <c:axId val="363238816"/>
        <c:axId val="363239208"/>
      </c:lineChart>
      <c:dateAx>
        <c:axId val="363238816"/>
        <c:scaling>
          <c:orientation val="minMax"/>
        </c:scaling>
        <c:delete val="1"/>
        <c:axPos val="b"/>
        <c:numFmt formatCode="ge" sourceLinked="1"/>
        <c:majorTickMark val="none"/>
        <c:minorTickMark val="none"/>
        <c:tickLblPos val="none"/>
        <c:crossAx val="363239208"/>
        <c:crosses val="autoZero"/>
        <c:auto val="1"/>
        <c:lblOffset val="100"/>
        <c:baseTimeUnit val="years"/>
      </c:dateAx>
      <c:valAx>
        <c:axId val="36323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23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57.48</c:v>
                </c:pt>
                <c:pt idx="1">
                  <c:v>57.97</c:v>
                </c:pt>
                <c:pt idx="2">
                  <c:v>59.43</c:v>
                </c:pt>
                <c:pt idx="3">
                  <c:v>59.36</c:v>
                </c:pt>
                <c:pt idx="4">
                  <c:v>59.81</c:v>
                </c:pt>
              </c:numCache>
            </c:numRef>
          </c:val>
          <c:extLst xmlns:c16r2="http://schemas.microsoft.com/office/drawing/2015/06/chart">
            <c:ext xmlns:c16="http://schemas.microsoft.com/office/drawing/2014/chart" uri="{C3380CC4-5D6E-409C-BE32-E72D297353CC}">
              <c16:uniqueId val="{00000000-0C7A-4CEF-900C-164309287CF3}"/>
            </c:ext>
          </c:extLst>
        </c:ser>
        <c:dLbls>
          <c:showLegendKey val="0"/>
          <c:showVal val="0"/>
          <c:showCatName val="0"/>
          <c:showSerName val="0"/>
          <c:showPercent val="0"/>
          <c:showBubbleSize val="0"/>
        </c:dLbls>
        <c:gapWidth val="150"/>
        <c:axId val="363240384"/>
        <c:axId val="363240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66.819999999999993</c:v>
                </c:pt>
                <c:pt idx="2">
                  <c:v>79.989999999999995</c:v>
                </c:pt>
                <c:pt idx="3">
                  <c:v>79.98</c:v>
                </c:pt>
                <c:pt idx="4">
                  <c:v>80.8</c:v>
                </c:pt>
              </c:numCache>
            </c:numRef>
          </c:val>
          <c:smooth val="0"/>
          <c:extLst xmlns:c16r2="http://schemas.microsoft.com/office/drawing/2015/06/chart">
            <c:ext xmlns:c16="http://schemas.microsoft.com/office/drawing/2014/chart" uri="{C3380CC4-5D6E-409C-BE32-E72D297353CC}">
              <c16:uniqueId val="{00000001-0C7A-4CEF-900C-164309287CF3}"/>
            </c:ext>
          </c:extLst>
        </c:ser>
        <c:dLbls>
          <c:showLegendKey val="0"/>
          <c:showVal val="0"/>
          <c:showCatName val="0"/>
          <c:showSerName val="0"/>
          <c:showPercent val="0"/>
          <c:showBubbleSize val="0"/>
        </c:dLbls>
        <c:marker val="1"/>
        <c:smooth val="0"/>
        <c:axId val="363240384"/>
        <c:axId val="363240776"/>
      </c:lineChart>
      <c:dateAx>
        <c:axId val="363240384"/>
        <c:scaling>
          <c:orientation val="minMax"/>
        </c:scaling>
        <c:delete val="1"/>
        <c:axPos val="b"/>
        <c:numFmt formatCode="ge" sourceLinked="1"/>
        <c:majorTickMark val="none"/>
        <c:minorTickMark val="none"/>
        <c:tickLblPos val="none"/>
        <c:crossAx val="363240776"/>
        <c:crosses val="autoZero"/>
        <c:auto val="1"/>
        <c:lblOffset val="100"/>
        <c:baseTimeUnit val="years"/>
      </c:dateAx>
      <c:valAx>
        <c:axId val="363240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24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74.11</c:v>
                </c:pt>
                <c:pt idx="1">
                  <c:v>75.38</c:v>
                </c:pt>
                <c:pt idx="2">
                  <c:v>78.89</c:v>
                </c:pt>
                <c:pt idx="3">
                  <c:v>81.17</c:v>
                </c:pt>
                <c:pt idx="4">
                  <c:v>83.33</c:v>
                </c:pt>
              </c:numCache>
            </c:numRef>
          </c:val>
          <c:extLst xmlns:c16r2="http://schemas.microsoft.com/office/drawing/2015/06/chart">
            <c:ext xmlns:c16="http://schemas.microsoft.com/office/drawing/2014/chart" uri="{C3380CC4-5D6E-409C-BE32-E72D297353CC}">
              <c16:uniqueId val="{00000000-C88E-40D7-8BED-AC46653939CA}"/>
            </c:ext>
          </c:extLst>
        </c:ser>
        <c:dLbls>
          <c:showLegendKey val="0"/>
          <c:showVal val="0"/>
          <c:showCatName val="0"/>
          <c:showSerName val="0"/>
          <c:showPercent val="0"/>
          <c:showBubbleSize val="0"/>
        </c:dLbls>
        <c:gapWidth val="150"/>
        <c:axId val="363117640"/>
        <c:axId val="363420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8E-40D7-8BED-AC46653939CA}"/>
            </c:ext>
          </c:extLst>
        </c:ser>
        <c:dLbls>
          <c:showLegendKey val="0"/>
          <c:showVal val="0"/>
          <c:showCatName val="0"/>
          <c:showSerName val="0"/>
          <c:showPercent val="0"/>
          <c:showBubbleSize val="0"/>
        </c:dLbls>
        <c:marker val="1"/>
        <c:smooth val="0"/>
        <c:axId val="363117640"/>
        <c:axId val="363420968"/>
      </c:lineChart>
      <c:dateAx>
        <c:axId val="363117640"/>
        <c:scaling>
          <c:orientation val="minMax"/>
        </c:scaling>
        <c:delete val="1"/>
        <c:axPos val="b"/>
        <c:numFmt formatCode="ge" sourceLinked="1"/>
        <c:majorTickMark val="none"/>
        <c:minorTickMark val="none"/>
        <c:tickLblPos val="none"/>
        <c:crossAx val="363420968"/>
        <c:crosses val="autoZero"/>
        <c:auto val="1"/>
        <c:lblOffset val="100"/>
        <c:baseTimeUnit val="years"/>
      </c:dateAx>
      <c:valAx>
        <c:axId val="36342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1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482-4969-813D-82F413E35507}"/>
            </c:ext>
          </c:extLst>
        </c:ser>
        <c:dLbls>
          <c:showLegendKey val="0"/>
          <c:showVal val="0"/>
          <c:showCatName val="0"/>
          <c:showSerName val="0"/>
          <c:showPercent val="0"/>
          <c:showBubbleSize val="0"/>
        </c:dLbls>
        <c:gapWidth val="150"/>
        <c:axId val="362919664"/>
        <c:axId val="36292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482-4969-813D-82F413E35507}"/>
            </c:ext>
          </c:extLst>
        </c:ser>
        <c:dLbls>
          <c:showLegendKey val="0"/>
          <c:showVal val="0"/>
          <c:showCatName val="0"/>
          <c:showSerName val="0"/>
          <c:showPercent val="0"/>
          <c:showBubbleSize val="0"/>
        </c:dLbls>
        <c:marker val="1"/>
        <c:smooth val="0"/>
        <c:axId val="362919664"/>
        <c:axId val="362924144"/>
      </c:lineChart>
      <c:dateAx>
        <c:axId val="362919664"/>
        <c:scaling>
          <c:orientation val="minMax"/>
        </c:scaling>
        <c:delete val="1"/>
        <c:axPos val="b"/>
        <c:numFmt formatCode="ge" sourceLinked="1"/>
        <c:majorTickMark val="none"/>
        <c:minorTickMark val="none"/>
        <c:tickLblPos val="none"/>
        <c:crossAx val="362924144"/>
        <c:crosses val="autoZero"/>
        <c:auto val="1"/>
        <c:lblOffset val="100"/>
        <c:baseTimeUnit val="years"/>
      </c:dateAx>
      <c:valAx>
        <c:axId val="36292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1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EF-4BA0-AE0B-DB2FF6987023}"/>
            </c:ext>
          </c:extLst>
        </c:ser>
        <c:dLbls>
          <c:showLegendKey val="0"/>
          <c:showVal val="0"/>
          <c:showCatName val="0"/>
          <c:showSerName val="0"/>
          <c:showPercent val="0"/>
          <c:showBubbleSize val="0"/>
        </c:dLbls>
        <c:gapWidth val="150"/>
        <c:axId val="362993832"/>
        <c:axId val="362003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EF-4BA0-AE0B-DB2FF6987023}"/>
            </c:ext>
          </c:extLst>
        </c:ser>
        <c:dLbls>
          <c:showLegendKey val="0"/>
          <c:showVal val="0"/>
          <c:showCatName val="0"/>
          <c:showSerName val="0"/>
          <c:showPercent val="0"/>
          <c:showBubbleSize val="0"/>
        </c:dLbls>
        <c:marker val="1"/>
        <c:smooth val="0"/>
        <c:axId val="362993832"/>
        <c:axId val="362003752"/>
      </c:lineChart>
      <c:dateAx>
        <c:axId val="362993832"/>
        <c:scaling>
          <c:orientation val="minMax"/>
        </c:scaling>
        <c:delete val="1"/>
        <c:axPos val="b"/>
        <c:numFmt formatCode="ge" sourceLinked="1"/>
        <c:majorTickMark val="none"/>
        <c:minorTickMark val="none"/>
        <c:tickLblPos val="none"/>
        <c:crossAx val="362003752"/>
        <c:crosses val="autoZero"/>
        <c:auto val="1"/>
        <c:lblOffset val="100"/>
        <c:baseTimeUnit val="years"/>
      </c:dateAx>
      <c:valAx>
        <c:axId val="36200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9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02-4ADB-BEDB-95E3DA1864AE}"/>
            </c:ext>
          </c:extLst>
        </c:ser>
        <c:dLbls>
          <c:showLegendKey val="0"/>
          <c:showVal val="0"/>
          <c:showCatName val="0"/>
          <c:showSerName val="0"/>
          <c:showPercent val="0"/>
          <c:showBubbleSize val="0"/>
        </c:dLbls>
        <c:gapWidth val="150"/>
        <c:axId val="362006496"/>
        <c:axId val="36160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02-4ADB-BEDB-95E3DA1864AE}"/>
            </c:ext>
          </c:extLst>
        </c:ser>
        <c:dLbls>
          <c:showLegendKey val="0"/>
          <c:showVal val="0"/>
          <c:showCatName val="0"/>
          <c:showSerName val="0"/>
          <c:showPercent val="0"/>
          <c:showBubbleSize val="0"/>
        </c:dLbls>
        <c:marker val="1"/>
        <c:smooth val="0"/>
        <c:axId val="362006496"/>
        <c:axId val="361607952"/>
      </c:lineChart>
      <c:dateAx>
        <c:axId val="362006496"/>
        <c:scaling>
          <c:orientation val="minMax"/>
        </c:scaling>
        <c:delete val="1"/>
        <c:axPos val="b"/>
        <c:numFmt formatCode="ge" sourceLinked="1"/>
        <c:majorTickMark val="none"/>
        <c:minorTickMark val="none"/>
        <c:tickLblPos val="none"/>
        <c:crossAx val="361607952"/>
        <c:crosses val="autoZero"/>
        <c:auto val="1"/>
        <c:lblOffset val="100"/>
        <c:baseTimeUnit val="years"/>
      </c:dateAx>
      <c:valAx>
        <c:axId val="36160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2A-4325-92FE-27536585ED90}"/>
            </c:ext>
          </c:extLst>
        </c:ser>
        <c:dLbls>
          <c:showLegendKey val="0"/>
          <c:showVal val="0"/>
          <c:showCatName val="0"/>
          <c:showSerName val="0"/>
          <c:showPercent val="0"/>
          <c:showBubbleSize val="0"/>
        </c:dLbls>
        <c:gapWidth val="150"/>
        <c:axId val="363090704"/>
        <c:axId val="36309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2A-4325-92FE-27536585ED90}"/>
            </c:ext>
          </c:extLst>
        </c:ser>
        <c:dLbls>
          <c:showLegendKey val="0"/>
          <c:showVal val="0"/>
          <c:showCatName val="0"/>
          <c:showSerName val="0"/>
          <c:showPercent val="0"/>
          <c:showBubbleSize val="0"/>
        </c:dLbls>
        <c:marker val="1"/>
        <c:smooth val="0"/>
        <c:axId val="363090704"/>
        <c:axId val="363091096"/>
      </c:lineChart>
      <c:dateAx>
        <c:axId val="363090704"/>
        <c:scaling>
          <c:orientation val="minMax"/>
        </c:scaling>
        <c:delete val="1"/>
        <c:axPos val="b"/>
        <c:numFmt formatCode="ge" sourceLinked="1"/>
        <c:majorTickMark val="none"/>
        <c:minorTickMark val="none"/>
        <c:tickLblPos val="none"/>
        <c:crossAx val="363091096"/>
        <c:crosses val="autoZero"/>
        <c:auto val="1"/>
        <c:lblOffset val="100"/>
        <c:baseTimeUnit val="years"/>
      </c:dateAx>
      <c:valAx>
        <c:axId val="36309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9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345.05</c:v>
                </c:pt>
                <c:pt idx="1">
                  <c:v>331.41</c:v>
                </c:pt>
                <c:pt idx="2">
                  <c:v>277.07</c:v>
                </c:pt>
                <c:pt idx="3">
                  <c:v>272.26</c:v>
                </c:pt>
                <c:pt idx="4">
                  <c:v>223.33</c:v>
                </c:pt>
              </c:numCache>
            </c:numRef>
          </c:val>
          <c:extLst xmlns:c16r2="http://schemas.microsoft.com/office/drawing/2015/06/chart">
            <c:ext xmlns:c16="http://schemas.microsoft.com/office/drawing/2014/chart" uri="{C3380CC4-5D6E-409C-BE32-E72D297353CC}">
              <c16:uniqueId val="{00000000-E996-436B-B0FA-C8F8E066052D}"/>
            </c:ext>
          </c:extLst>
        </c:ser>
        <c:dLbls>
          <c:showLegendKey val="0"/>
          <c:showVal val="0"/>
          <c:showCatName val="0"/>
          <c:showSerName val="0"/>
          <c:showPercent val="0"/>
          <c:showBubbleSize val="0"/>
        </c:dLbls>
        <c:gapWidth val="150"/>
        <c:axId val="363092272"/>
        <c:axId val="36309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1451.54</c:v>
                </c:pt>
                <c:pt idx="2">
                  <c:v>1063.93</c:v>
                </c:pt>
                <c:pt idx="3">
                  <c:v>1060.8599999999999</c:v>
                </c:pt>
                <c:pt idx="4">
                  <c:v>1006.65</c:v>
                </c:pt>
              </c:numCache>
            </c:numRef>
          </c:val>
          <c:smooth val="0"/>
          <c:extLst xmlns:c16r2="http://schemas.microsoft.com/office/drawing/2015/06/chart">
            <c:ext xmlns:c16="http://schemas.microsoft.com/office/drawing/2014/chart" uri="{C3380CC4-5D6E-409C-BE32-E72D297353CC}">
              <c16:uniqueId val="{00000001-E996-436B-B0FA-C8F8E066052D}"/>
            </c:ext>
          </c:extLst>
        </c:ser>
        <c:dLbls>
          <c:showLegendKey val="0"/>
          <c:showVal val="0"/>
          <c:showCatName val="0"/>
          <c:showSerName val="0"/>
          <c:showPercent val="0"/>
          <c:showBubbleSize val="0"/>
        </c:dLbls>
        <c:marker val="1"/>
        <c:smooth val="0"/>
        <c:axId val="363092272"/>
        <c:axId val="363092664"/>
      </c:lineChart>
      <c:dateAx>
        <c:axId val="363092272"/>
        <c:scaling>
          <c:orientation val="minMax"/>
        </c:scaling>
        <c:delete val="1"/>
        <c:axPos val="b"/>
        <c:numFmt formatCode="ge" sourceLinked="1"/>
        <c:majorTickMark val="none"/>
        <c:minorTickMark val="none"/>
        <c:tickLblPos val="none"/>
        <c:crossAx val="363092664"/>
        <c:crosses val="autoZero"/>
        <c:auto val="1"/>
        <c:lblOffset val="100"/>
        <c:baseTimeUnit val="years"/>
      </c:dateAx>
      <c:valAx>
        <c:axId val="36309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9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41.46</c:v>
                </c:pt>
                <c:pt idx="1">
                  <c:v>44.88</c:v>
                </c:pt>
                <c:pt idx="2">
                  <c:v>51.67</c:v>
                </c:pt>
                <c:pt idx="3">
                  <c:v>55.53</c:v>
                </c:pt>
                <c:pt idx="4">
                  <c:v>58.03</c:v>
                </c:pt>
              </c:numCache>
            </c:numRef>
          </c:val>
          <c:extLst xmlns:c16r2="http://schemas.microsoft.com/office/drawing/2015/06/chart">
            <c:ext xmlns:c16="http://schemas.microsoft.com/office/drawing/2014/chart" uri="{C3380CC4-5D6E-409C-BE32-E72D297353CC}">
              <c16:uniqueId val="{00000000-FD36-42B3-B20B-80E4FC302881}"/>
            </c:ext>
          </c:extLst>
        </c:ser>
        <c:dLbls>
          <c:showLegendKey val="0"/>
          <c:showVal val="0"/>
          <c:showCatName val="0"/>
          <c:showSerName val="0"/>
          <c:showPercent val="0"/>
          <c:showBubbleSize val="0"/>
        </c:dLbls>
        <c:gapWidth val="150"/>
        <c:axId val="363090312"/>
        <c:axId val="36309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33.58</c:v>
                </c:pt>
                <c:pt idx="2">
                  <c:v>46.26</c:v>
                </c:pt>
                <c:pt idx="3">
                  <c:v>45.81</c:v>
                </c:pt>
                <c:pt idx="4">
                  <c:v>43.43</c:v>
                </c:pt>
              </c:numCache>
            </c:numRef>
          </c:val>
          <c:smooth val="0"/>
          <c:extLst xmlns:c16r2="http://schemas.microsoft.com/office/drawing/2015/06/chart">
            <c:ext xmlns:c16="http://schemas.microsoft.com/office/drawing/2014/chart" uri="{C3380CC4-5D6E-409C-BE32-E72D297353CC}">
              <c16:uniqueId val="{00000001-FD36-42B3-B20B-80E4FC302881}"/>
            </c:ext>
          </c:extLst>
        </c:ser>
        <c:dLbls>
          <c:showLegendKey val="0"/>
          <c:showVal val="0"/>
          <c:showCatName val="0"/>
          <c:showSerName val="0"/>
          <c:showPercent val="0"/>
          <c:showBubbleSize val="0"/>
        </c:dLbls>
        <c:marker val="1"/>
        <c:smooth val="0"/>
        <c:axId val="363090312"/>
        <c:axId val="363093840"/>
      </c:lineChart>
      <c:dateAx>
        <c:axId val="363090312"/>
        <c:scaling>
          <c:orientation val="minMax"/>
        </c:scaling>
        <c:delete val="1"/>
        <c:axPos val="b"/>
        <c:numFmt formatCode="ge" sourceLinked="1"/>
        <c:majorTickMark val="none"/>
        <c:minorTickMark val="none"/>
        <c:tickLblPos val="none"/>
        <c:crossAx val="363093840"/>
        <c:crosses val="autoZero"/>
        <c:auto val="1"/>
        <c:lblOffset val="100"/>
        <c:baseTimeUnit val="years"/>
      </c:dateAx>
      <c:valAx>
        <c:axId val="36309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9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579.02</c:v>
                </c:pt>
                <c:pt idx="1">
                  <c:v>521.20000000000005</c:v>
                </c:pt>
                <c:pt idx="2">
                  <c:v>461.54</c:v>
                </c:pt>
                <c:pt idx="3">
                  <c:v>422.95</c:v>
                </c:pt>
                <c:pt idx="4">
                  <c:v>409.29</c:v>
                </c:pt>
              </c:numCache>
            </c:numRef>
          </c:val>
          <c:extLst xmlns:c16r2="http://schemas.microsoft.com/office/drawing/2015/06/chart">
            <c:ext xmlns:c16="http://schemas.microsoft.com/office/drawing/2014/chart" uri="{C3380CC4-5D6E-409C-BE32-E72D297353CC}">
              <c16:uniqueId val="{00000000-003D-45D5-B5F0-ECD21D646DED}"/>
            </c:ext>
          </c:extLst>
        </c:ser>
        <c:dLbls>
          <c:showLegendKey val="0"/>
          <c:showVal val="0"/>
          <c:showCatName val="0"/>
          <c:showSerName val="0"/>
          <c:showPercent val="0"/>
          <c:showBubbleSize val="0"/>
        </c:dLbls>
        <c:gapWidth val="150"/>
        <c:axId val="362005320"/>
        <c:axId val="36200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514.39</c:v>
                </c:pt>
                <c:pt idx="2">
                  <c:v>376.4</c:v>
                </c:pt>
                <c:pt idx="3">
                  <c:v>383.92</c:v>
                </c:pt>
                <c:pt idx="4">
                  <c:v>400.44</c:v>
                </c:pt>
              </c:numCache>
            </c:numRef>
          </c:val>
          <c:smooth val="0"/>
          <c:extLst xmlns:c16r2="http://schemas.microsoft.com/office/drawing/2015/06/chart">
            <c:ext xmlns:c16="http://schemas.microsoft.com/office/drawing/2014/chart" uri="{C3380CC4-5D6E-409C-BE32-E72D297353CC}">
              <c16:uniqueId val="{00000001-003D-45D5-B5F0-ECD21D646DED}"/>
            </c:ext>
          </c:extLst>
        </c:ser>
        <c:dLbls>
          <c:showLegendKey val="0"/>
          <c:showVal val="0"/>
          <c:showCatName val="0"/>
          <c:showSerName val="0"/>
          <c:showPercent val="0"/>
          <c:showBubbleSize val="0"/>
        </c:dLbls>
        <c:marker val="1"/>
        <c:smooth val="0"/>
        <c:axId val="362005320"/>
        <c:axId val="362004928"/>
      </c:lineChart>
      <c:dateAx>
        <c:axId val="362005320"/>
        <c:scaling>
          <c:orientation val="minMax"/>
        </c:scaling>
        <c:delete val="1"/>
        <c:axPos val="b"/>
        <c:numFmt formatCode="ge" sourceLinked="1"/>
        <c:majorTickMark val="none"/>
        <c:minorTickMark val="none"/>
        <c:tickLblPos val="none"/>
        <c:crossAx val="362004928"/>
        <c:crosses val="autoZero"/>
        <c:auto val="1"/>
        <c:lblOffset val="100"/>
        <c:baseTimeUnit val="years"/>
      </c:dateAx>
      <c:valAx>
        <c:axId val="36200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05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58" zoomScaleNormal="100" workbookViewId="0">
      <selection activeCell="BY87" sqref="BY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志摩市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tr">
        <f>データ!$M$6</f>
        <v>非設置</v>
      </c>
      <c r="AE8" s="49"/>
      <c r="AF8" s="49"/>
      <c r="AG8" s="49"/>
      <c r="AH8" s="49"/>
      <c r="AI8" s="49"/>
      <c r="AJ8" s="49"/>
      <c r="AK8" s="3"/>
      <c r="AL8" s="50">
        <f>データ!S6</f>
        <v>50222</v>
      </c>
      <c r="AM8" s="50"/>
      <c r="AN8" s="50"/>
      <c r="AO8" s="50"/>
      <c r="AP8" s="50"/>
      <c r="AQ8" s="50"/>
      <c r="AR8" s="50"/>
      <c r="AS8" s="50"/>
      <c r="AT8" s="45">
        <f>データ!T6</f>
        <v>178.95</v>
      </c>
      <c r="AU8" s="45"/>
      <c r="AV8" s="45"/>
      <c r="AW8" s="45"/>
      <c r="AX8" s="45"/>
      <c r="AY8" s="45"/>
      <c r="AZ8" s="45"/>
      <c r="BA8" s="45"/>
      <c r="BB8" s="45">
        <f>データ!U6</f>
        <v>280.64999999999998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2.93</v>
      </c>
      <c r="Q10" s="45"/>
      <c r="R10" s="45"/>
      <c r="S10" s="45"/>
      <c r="T10" s="45"/>
      <c r="U10" s="45"/>
      <c r="V10" s="45"/>
      <c r="W10" s="45">
        <f>データ!Q6</f>
        <v>98.6</v>
      </c>
      <c r="X10" s="45"/>
      <c r="Y10" s="45"/>
      <c r="Z10" s="45"/>
      <c r="AA10" s="45"/>
      <c r="AB10" s="45"/>
      <c r="AC10" s="45"/>
      <c r="AD10" s="50">
        <f>データ!R6</f>
        <v>4233</v>
      </c>
      <c r="AE10" s="50"/>
      <c r="AF10" s="50"/>
      <c r="AG10" s="50"/>
      <c r="AH10" s="50"/>
      <c r="AI10" s="50"/>
      <c r="AJ10" s="50"/>
      <c r="AK10" s="2"/>
      <c r="AL10" s="50">
        <f>データ!V6</f>
        <v>1463</v>
      </c>
      <c r="AM10" s="50"/>
      <c r="AN10" s="50"/>
      <c r="AO10" s="50"/>
      <c r="AP10" s="50"/>
      <c r="AQ10" s="50"/>
      <c r="AR10" s="50"/>
      <c r="AS10" s="50"/>
      <c r="AT10" s="45">
        <f>データ!W6</f>
        <v>0.48</v>
      </c>
      <c r="AU10" s="45"/>
      <c r="AV10" s="45"/>
      <c r="AW10" s="45"/>
      <c r="AX10" s="45"/>
      <c r="AY10" s="45"/>
      <c r="AZ10" s="45"/>
      <c r="BA10" s="45"/>
      <c r="BB10" s="45">
        <f>データ!X6</f>
        <v>3047.92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44</v>
      </c>
      <c r="O86" s="26" t="str">
        <f>データ!EO6</f>
        <v>【0.04】</v>
      </c>
    </row>
  </sheetData>
  <sheetProtection algorithmName="SHA-512" hashValue="qS5i0giTMmEYoBQOIXegz6f9E60MpsNfbYDYKSmOe3OIfI+D4lcpDyhK0CVji4igsHe4D1DFpoJdD9cWKb30Sw==" saltValue="zcZv3YVh+dI9lVYG3FF2u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242152</v>
      </c>
      <c r="D6" s="33">
        <f t="shared" si="3"/>
        <v>47</v>
      </c>
      <c r="E6" s="33">
        <f t="shared" si="3"/>
        <v>17</v>
      </c>
      <c r="F6" s="33">
        <f t="shared" si="3"/>
        <v>6</v>
      </c>
      <c r="G6" s="33">
        <f t="shared" si="3"/>
        <v>0</v>
      </c>
      <c r="H6" s="33" t="str">
        <f t="shared" si="3"/>
        <v>三重県　志摩市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2.93</v>
      </c>
      <c r="Q6" s="34">
        <f t="shared" si="3"/>
        <v>98.6</v>
      </c>
      <c r="R6" s="34">
        <f t="shared" si="3"/>
        <v>4233</v>
      </c>
      <c r="S6" s="34">
        <f t="shared" si="3"/>
        <v>50222</v>
      </c>
      <c r="T6" s="34">
        <f t="shared" si="3"/>
        <v>178.95</v>
      </c>
      <c r="U6" s="34">
        <f t="shared" si="3"/>
        <v>280.64999999999998</v>
      </c>
      <c r="V6" s="34">
        <f t="shared" si="3"/>
        <v>1463</v>
      </c>
      <c r="W6" s="34">
        <f t="shared" si="3"/>
        <v>0.48</v>
      </c>
      <c r="X6" s="34">
        <f t="shared" si="3"/>
        <v>3047.92</v>
      </c>
      <c r="Y6" s="35">
        <f>IF(Y7="",NA(),Y7)</f>
        <v>74.11</v>
      </c>
      <c r="Z6" s="35">
        <f t="shared" ref="Z6:AH6" si="4">IF(Z7="",NA(),Z7)</f>
        <v>75.38</v>
      </c>
      <c r="AA6" s="35">
        <f t="shared" si="4"/>
        <v>78.89</v>
      </c>
      <c r="AB6" s="35">
        <f t="shared" si="4"/>
        <v>81.17</v>
      </c>
      <c r="AC6" s="35">
        <f t="shared" si="4"/>
        <v>83.33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345.05</v>
      </c>
      <c r="BG6" s="35">
        <f t="shared" ref="BG6:BO6" si="7">IF(BG7="",NA(),BG7)</f>
        <v>331.41</v>
      </c>
      <c r="BH6" s="35">
        <f t="shared" si="7"/>
        <v>277.07</v>
      </c>
      <c r="BI6" s="35">
        <f t="shared" si="7"/>
        <v>272.26</v>
      </c>
      <c r="BJ6" s="35">
        <f t="shared" si="7"/>
        <v>223.33</v>
      </c>
      <c r="BK6" s="35">
        <f t="shared" si="7"/>
        <v>1741.94</v>
      </c>
      <c r="BL6" s="35">
        <f t="shared" si="7"/>
        <v>1451.54</v>
      </c>
      <c r="BM6" s="35">
        <f t="shared" si="7"/>
        <v>1063.93</v>
      </c>
      <c r="BN6" s="35">
        <f t="shared" si="7"/>
        <v>1060.8599999999999</v>
      </c>
      <c r="BO6" s="35">
        <f t="shared" si="7"/>
        <v>1006.65</v>
      </c>
      <c r="BP6" s="34" t="str">
        <f>IF(BP7="","",IF(BP7="-","【-】","【"&amp;SUBSTITUTE(TEXT(BP7,"#,##0.00"),"-","△")&amp;"】"))</f>
        <v>【973.20】</v>
      </c>
      <c r="BQ6" s="35">
        <f>IF(BQ7="",NA(),BQ7)</f>
        <v>41.46</v>
      </c>
      <c r="BR6" s="35">
        <f t="shared" ref="BR6:BZ6" si="8">IF(BR7="",NA(),BR7)</f>
        <v>44.88</v>
      </c>
      <c r="BS6" s="35">
        <f t="shared" si="8"/>
        <v>51.67</v>
      </c>
      <c r="BT6" s="35">
        <f t="shared" si="8"/>
        <v>55.53</v>
      </c>
      <c r="BU6" s="35">
        <f t="shared" si="8"/>
        <v>58.03</v>
      </c>
      <c r="BV6" s="35">
        <f t="shared" si="8"/>
        <v>33.86</v>
      </c>
      <c r="BW6" s="35">
        <f t="shared" si="8"/>
        <v>33.58</v>
      </c>
      <c r="BX6" s="35">
        <f t="shared" si="8"/>
        <v>46.26</v>
      </c>
      <c r="BY6" s="35">
        <f t="shared" si="8"/>
        <v>45.81</v>
      </c>
      <c r="BZ6" s="35">
        <f t="shared" si="8"/>
        <v>43.43</v>
      </c>
      <c r="CA6" s="34" t="str">
        <f>IF(CA7="","",IF(CA7="-","【-】","【"&amp;SUBSTITUTE(TEXT(CA7,"#,##0.00"),"-","△")&amp;"】"))</f>
        <v>【45.14】</v>
      </c>
      <c r="CB6" s="35">
        <f>IF(CB7="",NA(),CB7)</f>
        <v>579.02</v>
      </c>
      <c r="CC6" s="35">
        <f t="shared" ref="CC6:CK6" si="9">IF(CC7="",NA(),CC7)</f>
        <v>521.20000000000005</v>
      </c>
      <c r="CD6" s="35">
        <f t="shared" si="9"/>
        <v>461.54</v>
      </c>
      <c r="CE6" s="35">
        <f t="shared" si="9"/>
        <v>422.95</v>
      </c>
      <c r="CF6" s="35">
        <f t="shared" si="9"/>
        <v>409.29</v>
      </c>
      <c r="CG6" s="35">
        <f t="shared" si="9"/>
        <v>510.15</v>
      </c>
      <c r="CH6" s="35">
        <f t="shared" si="9"/>
        <v>514.39</v>
      </c>
      <c r="CI6" s="35">
        <f t="shared" si="9"/>
        <v>376.4</v>
      </c>
      <c r="CJ6" s="35">
        <f t="shared" si="9"/>
        <v>383.92</v>
      </c>
      <c r="CK6" s="35">
        <f t="shared" si="9"/>
        <v>400.44</v>
      </c>
      <c r="CL6" s="34" t="str">
        <f>IF(CL7="","",IF(CL7="-","【-】","【"&amp;SUBSTITUTE(TEXT(CL7,"#,##0.00"),"-","△")&amp;"】"))</f>
        <v>【377.19】</v>
      </c>
      <c r="CM6" s="35">
        <f>IF(CM7="",NA(),CM7)</f>
        <v>23.61</v>
      </c>
      <c r="CN6" s="35">
        <f t="shared" ref="CN6:CV6" si="10">IF(CN7="",NA(),CN7)</f>
        <v>24.36</v>
      </c>
      <c r="CO6" s="35">
        <f t="shared" si="10"/>
        <v>24.25</v>
      </c>
      <c r="CP6" s="35">
        <f t="shared" si="10"/>
        <v>23.61</v>
      </c>
      <c r="CQ6" s="35">
        <f t="shared" si="10"/>
        <v>22.75</v>
      </c>
      <c r="CR6" s="35">
        <f t="shared" si="10"/>
        <v>29.86</v>
      </c>
      <c r="CS6" s="35">
        <f t="shared" si="10"/>
        <v>29.28</v>
      </c>
      <c r="CT6" s="35">
        <f t="shared" si="10"/>
        <v>33.729999999999997</v>
      </c>
      <c r="CU6" s="35">
        <f t="shared" si="10"/>
        <v>33.21</v>
      </c>
      <c r="CV6" s="35">
        <f t="shared" si="10"/>
        <v>32.229999999999997</v>
      </c>
      <c r="CW6" s="34" t="str">
        <f>IF(CW7="","",IF(CW7="-","【-】","【"&amp;SUBSTITUTE(TEXT(CW7,"#,##0.00"),"-","△")&amp;"】"))</f>
        <v>【33.69】</v>
      </c>
      <c r="CX6" s="35">
        <f>IF(CX7="",NA(),CX7)</f>
        <v>57.48</v>
      </c>
      <c r="CY6" s="35">
        <f t="shared" ref="CY6:DG6" si="11">IF(CY7="",NA(),CY7)</f>
        <v>57.97</v>
      </c>
      <c r="CZ6" s="35">
        <f t="shared" si="11"/>
        <v>59.43</v>
      </c>
      <c r="DA6" s="35">
        <f t="shared" si="11"/>
        <v>59.36</v>
      </c>
      <c r="DB6" s="35">
        <f t="shared" si="11"/>
        <v>59.81</v>
      </c>
      <c r="DC6" s="35">
        <f t="shared" si="11"/>
        <v>65.95</v>
      </c>
      <c r="DD6" s="35">
        <f t="shared" si="11"/>
        <v>66.819999999999993</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v>
      </c>
      <c r="EL6" s="35">
        <f t="shared" si="14"/>
        <v>0.01</v>
      </c>
      <c r="EM6" s="35">
        <f t="shared" si="14"/>
        <v>0.09</v>
      </c>
      <c r="EN6" s="35">
        <f t="shared" si="14"/>
        <v>0.02</v>
      </c>
      <c r="EO6" s="34" t="str">
        <f>IF(EO7="","",IF(EO7="-","【-】","【"&amp;SUBSTITUTE(TEXT(EO7,"#,##0.00"),"-","△")&amp;"】"))</f>
        <v>【0.04】</v>
      </c>
    </row>
    <row r="7" spans="1:145" s="36" customFormat="1" x14ac:dyDescent="0.15">
      <c r="A7" s="28"/>
      <c r="B7" s="37">
        <v>2018</v>
      </c>
      <c r="C7" s="37">
        <v>242152</v>
      </c>
      <c r="D7" s="37">
        <v>47</v>
      </c>
      <c r="E7" s="37">
        <v>17</v>
      </c>
      <c r="F7" s="37">
        <v>6</v>
      </c>
      <c r="G7" s="37">
        <v>0</v>
      </c>
      <c r="H7" s="37" t="s">
        <v>98</v>
      </c>
      <c r="I7" s="37" t="s">
        <v>99</v>
      </c>
      <c r="J7" s="37" t="s">
        <v>100</v>
      </c>
      <c r="K7" s="37" t="s">
        <v>101</v>
      </c>
      <c r="L7" s="37" t="s">
        <v>102</v>
      </c>
      <c r="M7" s="37" t="s">
        <v>103</v>
      </c>
      <c r="N7" s="38" t="s">
        <v>104</v>
      </c>
      <c r="O7" s="38" t="s">
        <v>105</v>
      </c>
      <c r="P7" s="38">
        <v>2.93</v>
      </c>
      <c r="Q7" s="38">
        <v>98.6</v>
      </c>
      <c r="R7" s="38">
        <v>4233</v>
      </c>
      <c r="S7" s="38">
        <v>50222</v>
      </c>
      <c r="T7" s="38">
        <v>178.95</v>
      </c>
      <c r="U7" s="38">
        <v>280.64999999999998</v>
      </c>
      <c r="V7" s="38">
        <v>1463</v>
      </c>
      <c r="W7" s="38">
        <v>0.48</v>
      </c>
      <c r="X7" s="38">
        <v>3047.92</v>
      </c>
      <c r="Y7" s="38">
        <v>74.11</v>
      </c>
      <c r="Z7" s="38">
        <v>75.38</v>
      </c>
      <c r="AA7" s="38">
        <v>78.89</v>
      </c>
      <c r="AB7" s="38">
        <v>81.17</v>
      </c>
      <c r="AC7" s="38">
        <v>83.33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345.05</v>
      </c>
      <c r="BG7" s="38">
        <v>331.41</v>
      </c>
      <c r="BH7" s="38">
        <v>277.07</v>
      </c>
      <c r="BI7" s="38">
        <v>272.26</v>
      </c>
      <c r="BJ7" s="38">
        <v>223.33</v>
      </c>
      <c r="BK7" s="38">
        <v>1741.94</v>
      </c>
      <c r="BL7" s="38">
        <v>1451.54</v>
      </c>
      <c r="BM7" s="38">
        <v>1063.93</v>
      </c>
      <c r="BN7" s="38">
        <v>1060.8599999999999</v>
      </c>
      <c r="BO7" s="38">
        <v>1006.65</v>
      </c>
      <c r="BP7" s="38">
        <v>973.2</v>
      </c>
      <c r="BQ7" s="38">
        <v>41.46</v>
      </c>
      <c r="BR7" s="38">
        <v>44.88</v>
      </c>
      <c r="BS7" s="38">
        <v>51.67</v>
      </c>
      <c r="BT7" s="38">
        <v>55.53</v>
      </c>
      <c r="BU7" s="38">
        <v>58.03</v>
      </c>
      <c r="BV7" s="38">
        <v>33.86</v>
      </c>
      <c r="BW7" s="38">
        <v>33.58</v>
      </c>
      <c r="BX7" s="38">
        <v>46.26</v>
      </c>
      <c r="BY7" s="38">
        <v>45.81</v>
      </c>
      <c r="BZ7" s="38">
        <v>43.43</v>
      </c>
      <c r="CA7" s="38">
        <v>45.14</v>
      </c>
      <c r="CB7" s="38">
        <v>579.02</v>
      </c>
      <c r="CC7" s="38">
        <v>521.20000000000005</v>
      </c>
      <c r="CD7" s="38">
        <v>461.54</v>
      </c>
      <c r="CE7" s="38">
        <v>422.95</v>
      </c>
      <c r="CF7" s="38">
        <v>409.29</v>
      </c>
      <c r="CG7" s="38">
        <v>510.15</v>
      </c>
      <c r="CH7" s="38">
        <v>514.39</v>
      </c>
      <c r="CI7" s="38">
        <v>376.4</v>
      </c>
      <c r="CJ7" s="38">
        <v>383.92</v>
      </c>
      <c r="CK7" s="38">
        <v>400.44</v>
      </c>
      <c r="CL7" s="38">
        <v>377.19</v>
      </c>
      <c r="CM7" s="38">
        <v>23.61</v>
      </c>
      <c r="CN7" s="38">
        <v>24.36</v>
      </c>
      <c r="CO7" s="38">
        <v>24.25</v>
      </c>
      <c r="CP7" s="38">
        <v>23.61</v>
      </c>
      <c r="CQ7" s="38">
        <v>22.75</v>
      </c>
      <c r="CR7" s="38">
        <v>29.86</v>
      </c>
      <c r="CS7" s="38">
        <v>29.28</v>
      </c>
      <c r="CT7" s="38">
        <v>33.729999999999997</v>
      </c>
      <c r="CU7" s="38">
        <v>33.21</v>
      </c>
      <c r="CV7" s="38">
        <v>32.229999999999997</v>
      </c>
      <c r="CW7" s="38">
        <v>33.69</v>
      </c>
      <c r="CX7" s="38">
        <v>57.48</v>
      </c>
      <c r="CY7" s="38">
        <v>57.97</v>
      </c>
      <c r="CZ7" s="38">
        <v>59.43</v>
      </c>
      <c r="DA7" s="38">
        <v>59.36</v>
      </c>
      <c r="DB7" s="38">
        <v>59.81</v>
      </c>
      <c r="DC7" s="38">
        <v>65.95</v>
      </c>
      <c r="DD7" s="38">
        <v>66.819999999999993</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千香</cp:lastModifiedBy>
  <cp:lastPrinted>2020-01-15T05:23:39Z</cp:lastPrinted>
  <dcterms:created xsi:type="dcterms:W3CDTF">2019-12-05T05:25:10Z</dcterms:created>
  <dcterms:modified xsi:type="dcterms:W3CDTF">2020-01-15T05:23:40Z</dcterms:modified>
  <cp:category/>
</cp:coreProperties>
</file>