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下水道課\◇　業務係\※県(市町行財政課)・財政経営課からの調査\H31\⑭「公営企業に係る「経営比較分析表」の分析等について\"/>
    </mc:Choice>
  </mc:AlternateContent>
  <workbookProtection workbookAlgorithmName="SHA-512" workbookHashValue="9Hh/EBAg7WV7g8jriioNKlLmmys9pqqzTomxAb1bJZ/r+dwzZ+Ds6XfWrRB6PlI7rjhPunSlErDBEbs9WfAkhA==" workbookSaltValue="xtU9FBkkB5qOdUQyuVJx8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<sst xmlns="http://schemas.openxmlformats.org/spreadsheetml/2006/main" count="228" uniqueCount="115">
  <si>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</si>
  <si>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</si>
  <si>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</si>
  <si>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</si>
  <si>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</si>
  <si>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</si>
  <si>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</si>
  <si>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</si>
  <si>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</si>
  <si>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</si>
  <si>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</si>
  <si>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</si>
  <si>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</si>
  <si>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</si>
  <si>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</si>
  <si>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</si>
  <si>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</si>
  <si>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</si>
  <si>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</si>
  <si>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</si>
  <si>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</si>
  <si>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</si>
  <si>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</si>
  <si>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</si>
  <si>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</si>
  <si>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</si>
  <si>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</si>
  <si>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</si>
  <si>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</si>
  <si>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</si>
  <si>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</si>
  <si>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</si>
  <si>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</si>
  <si>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</si>
  <si>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</si>
  <si>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</si>
  <si>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</si>
  <si>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</si>
  <si>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</si>
  <si>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</si>
  <si>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</si>
  <si>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</si>
  <si>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</si>
  <si>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</si>
  <si>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</si>
  <si>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</si>
  <si>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</si>
  <si>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</si>
  <si>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</si>
  <si>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</si>
  <si>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</si>
  <si>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</si>
  <si>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</si>
  <si>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</si>
  <si>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</si>
  <si>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</si>
  <si>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</si>
  <si>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</si>
  <si>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</si>
  <si>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</si>
  <si>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</si>
  <si>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</si>
  <si>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</si>
  <si>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</si>
  <si>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</si>
  <si>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</si>
  <si>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</si>
  <si>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</si>
  <si>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</si>
  <si>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</si>
  <si>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</si>
  <si>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</si>
  <si>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</si>
  <si>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</si>
  <si>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</si>
  <si>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</si>
  <si>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</si>
  <si>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</si>
  <si>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</si>
  <si>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</si>
  <si>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</si>
  <si>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</si>
  <si>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</si>
  <si>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</si>
  <si>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</si>
  <si>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</si>
  <si>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</si>
  <si>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</si>
  <si>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</si>
  <si>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</si>
  <si>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</si>
  <si>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</si>
  <si>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</si>
  <si>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</si>
  <si>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</si>
  <si>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</si>
  <si>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</si>
  <si>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</si>
  <si>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</si>
  <si>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</si>
  <si>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</si>
  <si>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</si>
  <si>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</si>
  <si>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</si>
  <si>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</si>
  <si>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</si>
  <si>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</si>
  <si>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</si>
  <si>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</si>
  <si>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</si>
  <si>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</si>
  <si>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</si>
  <si>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5施設の中で、最も古い処理区でも供用開始が平成10年であり、管渠については、老朽化の懸念はない。しかし、処理場やマンホールポンプの電気機械施設の一部は耐用年数に達し、経年劣化からの故障もみられることから、平成25年度から長寿命化事業に着手し、効率的で効果的な改修及び更新を実施している。</t>
    <rPh sb="1" eb="3">
      <t>トクテイ</t>
    </rPh>
    <rPh sb="3" eb="5">
      <t>カンキョウ</t>
    </rPh>
    <rPh sb="5" eb="7">
      <t>ホゼン</t>
    </rPh>
    <rPh sb="7" eb="9">
      <t>コウキョウ</t>
    </rPh>
    <rPh sb="9" eb="12">
      <t>ゲスイドウ</t>
    </rPh>
    <rPh sb="13" eb="15">
      <t>シセツ</t>
    </rPh>
    <rPh sb="16" eb="17">
      <t>ナカ</t>
    </rPh>
    <rPh sb="19" eb="20">
      <t>モット</t>
    </rPh>
    <rPh sb="21" eb="22">
      <t>フル</t>
    </rPh>
    <rPh sb="23" eb="25">
      <t>ショリ</t>
    </rPh>
    <rPh sb="25" eb="26">
      <t>ク</t>
    </rPh>
    <rPh sb="28" eb="30">
      <t>キョウヨウ</t>
    </rPh>
    <rPh sb="30" eb="32">
      <t>カイシ</t>
    </rPh>
    <rPh sb="33" eb="35">
      <t>ヘイセイ</t>
    </rPh>
    <rPh sb="37" eb="38">
      <t>ネン</t>
    </rPh>
    <rPh sb="42" eb="43">
      <t>カン</t>
    </rPh>
    <rPh sb="43" eb="44">
      <t>キョ</t>
    </rPh>
    <rPh sb="50" eb="53">
      <t>ロウキュウカ</t>
    </rPh>
    <rPh sb="54" eb="56">
      <t>ケネン</t>
    </rPh>
    <rPh sb="64" eb="67">
      <t>ショリジョウ</t>
    </rPh>
    <rPh sb="77" eb="79">
      <t>デンキ</t>
    </rPh>
    <rPh sb="79" eb="81">
      <t>キカイ</t>
    </rPh>
    <rPh sb="81" eb="83">
      <t>シセツ</t>
    </rPh>
    <rPh sb="84" eb="86">
      <t>イチブ</t>
    </rPh>
    <rPh sb="87" eb="89">
      <t>タイヨウ</t>
    </rPh>
    <rPh sb="89" eb="91">
      <t>ネンスウ</t>
    </rPh>
    <rPh sb="92" eb="93">
      <t>タッ</t>
    </rPh>
    <rPh sb="95" eb="96">
      <t>ヘ</t>
    </rPh>
    <rPh sb="96" eb="97">
      <t>ネン</t>
    </rPh>
    <rPh sb="97" eb="99">
      <t>レッカ</t>
    </rPh>
    <rPh sb="102" eb="104">
      <t>コショウ</t>
    </rPh>
    <rPh sb="114" eb="116">
      <t>ヘイセイ</t>
    </rPh>
    <rPh sb="118" eb="119">
      <t>ネン</t>
    </rPh>
    <rPh sb="119" eb="120">
      <t>ド</t>
    </rPh>
    <rPh sb="137" eb="140">
      <t>コウカテキ</t>
    </rPh>
    <rPh sb="141" eb="143">
      <t>カイシュウ</t>
    </rPh>
    <rPh sb="143" eb="144">
      <t>オヨ</t>
    </rPh>
    <phoneticPr fontId="4"/>
  </si>
  <si>
    <t>　収益的収支比率、経費回収率の指標から、下水道使用料で事業運営ができていない状況であり、不足分を一般会計からの繰入金で賄っている。また、総支出額のうち地方債償還金の占める割合が大きい。
　企業債残高対事業規模比率については、新たな面整備を行っていないため地方債の残高も減少している状況である。
　水洗化率が低迷しており、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行うとともに、維持管理費の削減に努める必要がある。　
　下水道使用料は、近隣市町と比較し非常に高額であるが、経費回収率の指標は低い数値となっている。公営企業会計移行後に、適正な使用料の設定について検討を行う。</t>
    <rPh sb="1" eb="4">
      <t>シュウエキテキ</t>
    </rPh>
    <rPh sb="4" eb="6">
      <t>シュウシ</t>
    </rPh>
    <rPh sb="6" eb="8">
      <t>ヒリツ</t>
    </rPh>
    <rPh sb="9" eb="11">
      <t>ケイヒ</t>
    </rPh>
    <rPh sb="11" eb="13">
      <t>カイシュウ</t>
    </rPh>
    <rPh sb="13" eb="14">
      <t>リツ</t>
    </rPh>
    <rPh sb="15" eb="17">
      <t>シヒョウ</t>
    </rPh>
    <rPh sb="20" eb="23">
      <t>ゲスイドウ</t>
    </rPh>
    <rPh sb="23" eb="25">
      <t>シヨウ</t>
    </rPh>
    <rPh sb="25" eb="26">
      <t>リョウ</t>
    </rPh>
    <rPh sb="27" eb="29">
      <t>ジギョウ</t>
    </rPh>
    <rPh sb="29" eb="31">
      <t>ウンエイ</t>
    </rPh>
    <rPh sb="38" eb="40">
      <t>ジョウキョウ</t>
    </rPh>
    <rPh sb="44" eb="47">
      <t>フソクブン</t>
    </rPh>
    <rPh sb="48" eb="50">
      <t>イッパン</t>
    </rPh>
    <rPh sb="50" eb="52">
      <t>カイケイ</t>
    </rPh>
    <rPh sb="55" eb="57">
      <t>クリイレ</t>
    </rPh>
    <rPh sb="57" eb="58">
      <t>キン</t>
    </rPh>
    <rPh sb="59" eb="60">
      <t>マカナ</t>
    </rPh>
    <rPh sb="68" eb="69">
      <t>ソウ</t>
    </rPh>
    <rPh sb="69" eb="72">
      <t>シシュツガク</t>
    </rPh>
    <rPh sb="75" eb="77">
      <t>チホウ</t>
    </rPh>
    <rPh sb="77" eb="78">
      <t>サイ</t>
    </rPh>
    <rPh sb="78" eb="80">
      <t>ショウカン</t>
    </rPh>
    <rPh sb="80" eb="81">
      <t>キン</t>
    </rPh>
    <rPh sb="82" eb="83">
      <t>シ</t>
    </rPh>
    <rPh sb="85" eb="87">
      <t>ワリアイ</t>
    </rPh>
    <rPh sb="88" eb="89">
      <t>オオ</t>
    </rPh>
    <rPh sb="94" eb="96">
      <t>キギョウ</t>
    </rPh>
    <rPh sb="96" eb="97">
      <t>サイ</t>
    </rPh>
    <rPh sb="97" eb="99">
      <t>ザンダカ</t>
    </rPh>
    <rPh sb="99" eb="100">
      <t>タイ</t>
    </rPh>
    <rPh sb="100" eb="102">
      <t>ジギョウ</t>
    </rPh>
    <rPh sb="102" eb="104">
      <t>キボ</t>
    </rPh>
    <rPh sb="104" eb="106">
      <t>ヒリツ</t>
    </rPh>
    <rPh sb="112" eb="113">
      <t>アラ</t>
    </rPh>
    <rPh sb="115" eb="116">
      <t>メン</t>
    </rPh>
    <rPh sb="116" eb="118">
      <t>セイビ</t>
    </rPh>
    <rPh sb="119" eb="120">
      <t>オコナ</t>
    </rPh>
    <rPh sb="127" eb="129">
      <t>チホウ</t>
    </rPh>
    <rPh sb="129" eb="130">
      <t>サイ</t>
    </rPh>
    <rPh sb="131" eb="133">
      <t>ザンダカ</t>
    </rPh>
    <rPh sb="134" eb="136">
      <t>ゲンショウ</t>
    </rPh>
    <rPh sb="140" eb="142">
      <t>ジョウキョウ</t>
    </rPh>
    <rPh sb="148" eb="151">
      <t>スイセンカ</t>
    </rPh>
    <rPh sb="151" eb="152">
      <t>リツ</t>
    </rPh>
    <rPh sb="153" eb="155">
      <t>テイメイ</t>
    </rPh>
    <rPh sb="160" eb="162">
      <t>シセツ</t>
    </rPh>
    <rPh sb="162" eb="165">
      <t>リヨウリツ</t>
    </rPh>
    <rPh sb="166" eb="167">
      <t>ヒク</t>
    </rPh>
    <rPh sb="168" eb="170">
      <t>ジョウキョウ</t>
    </rPh>
    <rPh sb="171" eb="172">
      <t>ツヅ</t>
    </rPh>
    <rPh sb="177" eb="179">
      <t>キカン</t>
    </rPh>
    <rPh sb="180" eb="182">
      <t>ゲンテイ</t>
    </rPh>
    <rPh sb="184" eb="186">
      <t>セツゾク</t>
    </rPh>
    <rPh sb="186" eb="189">
      <t>ホジョキン</t>
    </rPh>
    <rPh sb="189" eb="191">
      <t>セイド</t>
    </rPh>
    <rPh sb="192" eb="194">
      <t>ソウセツ</t>
    </rPh>
    <rPh sb="195" eb="197">
      <t>コベツ</t>
    </rPh>
    <rPh sb="197" eb="199">
      <t>ホウモン</t>
    </rPh>
    <rPh sb="199" eb="200">
      <t>トウ</t>
    </rPh>
    <rPh sb="201" eb="202">
      <t>オコナ</t>
    </rPh>
    <rPh sb="204" eb="206">
      <t>セツゾク</t>
    </rPh>
    <rPh sb="206" eb="207">
      <t>リツ</t>
    </rPh>
    <rPh sb="207" eb="209">
      <t>コウジョウ</t>
    </rPh>
    <rPh sb="210" eb="211">
      <t>ト</t>
    </rPh>
    <rPh sb="212" eb="213">
      <t>ク</t>
    </rPh>
    <rPh sb="219" eb="220">
      <t>オオ</t>
    </rPh>
    <rPh sb="222" eb="224">
      <t>コウカ</t>
    </rPh>
    <rPh sb="225" eb="226">
      <t>デ</t>
    </rPh>
    <rPh sb="231" eb="233">
      <t>コンゴ</t>
    </rPh>
    <rPh sb="234" eb="236">
      <t>ジンコウ</t>
    </rPh>
    <rPh sb="236" eb="238">
      <t>ゲンショウ</t>
    </rPh>
    <rPh sb="241" eb="243">
      <t>ショリ</t>
    </rPh>
    <rPh sb="243" eb="245">
      <t>スイリョウ</t>
    </rPh>
    <rPh sb="246" eb="248">
      <t>ゲンショウ</t>
    </rPh>
    <rPh sb="249" eb="251">
      <t>ヨソク</t>
    </rPh>
    <rPh sb="257" eb="259">
      <t>オスイ</t>
    </rPh>
    <rPh sb="259" eb="261">
      <t>ショリ</t>
    </rPh>
    <rPh sb="261" eb="263">
      <t>ゲンカ</t>
    </rPh>
    <rPh sb="269" eb="271">
      <t>ルイジ</t>
    </rPh>
    <rPh sb="271" eb="273">
      <t>ダンタイ</t>
    </rPh>
    <rPh sb="273" eb="276">
      <t>ヘイキンチ</t>
    </rPh>
    <rPh sb="279" eb="280">
      <t>タカ</t>
    </rPh>
    <rPh sb="281" eb="283">
      <t>スウチ</t>
    </rPh>
    <rPh sb="285" eb="288">
      <t>コウリツテキ</t>
    </rPh>
    <rPh sb="289" eb="291">
      <t>オスイ</t>
    </rPh>
    <rPh sb="291" eb="293">
      <t>ショリ</t>
    </rPh>
    <rPh sb="294" eb="295">
      <t>オコナ</t>
    </rPh>
    <rPh sb="301" eb="303">
      <t>ジョウキョウ</t>
    </rPh>
    <rPh sb="324" eb="326">
      <t>イチイン</t>
    </rPh>
    <rPh sb="327" eb="328">
      <t>ア</t>
    </rPh>
    <rPh sb="333" eb="335">
      <t>セツゾク</t>
    </rPh>
    <rPh sb="335" eb="336">
      <t>リツ</t>
    </rPh>
    <rPh sb="337" eb="339">
      <t>コウジョウ</t>
    </rPh>
    <rPh sb="343" eb="344">
      <t>ミ</t>
    </rPh>
    <rPh sb="344" eb="346">
      <t>セツゾク</t>
    </rPh>
    <rPh sb="346" eb="348">
      <t>セタイ</t>
    </rPh>
    <rPh sb="350" eb="352">
      <t>セツゾク</t>
    </rPh>
    <rPh sb="352" eb="354">
      <t>ケイハツ</t>
    </rPh>
    <rPh sb="355" eb="357">
      <t>ケイゾク</t>
    </rPh>
    <rPh sb="358" eb="359">
      <t>オコナ</t>
    </rPh>
    <rPh sb="365" eb="367">
      <t>イジ</t>
    </rPh>
    <rPh sb="367" eb="370">
      <t>カンリヒ</t>
    </rPh>
    <rPh sb="371" eb="373">
      <t>サクゲン</t>
    </rPh>
    <rPh sb="374" eb="375">
      <t>ツト</t>
    </rPh>
    <rPh sb="377" eb="379">
      <t>ヒツヨウ</t>
    </rPh>
    <rPh sb="386" eb="389">
      <t>ゲスイドウ</t>
    </rPh>
    <rPh sb="389" eb="391">
      <t>シヨウ</t>
    </rPh>
    <rPh sb="391" eb="392">
      <t>リョウ</t>
    </rPh>
    <rPh sb="394" eb="396">
      <t>キンリン</t>
    </rPh>
    <rPh sb="396" eb="397">
      <t>シ</t>
    </rPh>
    <rPh sb="397" eb="398">
      <t>マチ</t>
    </rPh>
    <rPh sb="399" eb="401">
      <t>ヒカク</t>
    </rPh>
    <rPh sb="402" eb="404">
      <t>ヒジョウ</t>
    </rPh>
    <rPh sb="405" eb="407">
      <t>コウガク</t>
    </rPh>
    <rPh sb="412" eb="414">
      <t>ケイヒ</t>
    </rPh>
    <rPh sb="414" eb="416">
      <t>カイシュウ</t>
    </rPh>
    <rPh sb="416" eb="417">
      <t>リツ</t>
    </rPh>
    <rPh sb="418" eb="420">
      <t>シヒョウ</t>
    </rPh>
    <rPh sb="421" eb="422">
      <t>ヒク</t>
    </rPh>
    <rPh sb="423" eb="425">
      <t>スウチ</t>
    </rPh>
    <rPh sb="432" eb="434">
      <t>コウエイ</t>
    </rPh>
    <rPh sb="434" eb="436">
      <t>キギョウ</t>
    </rPh>
    <rPh sb="436" eb="438">
      <t>カイケイ</t>
    </rPh>
    <rPh sb="438" eb="440">
      <t>イコウ</t>
    </rPh>
    <rPh sb="440" eb="441">
      <t>ゴ</t>
    </rPh>
    <rPh sb="443" eb="445">
      <t>テキセイ</t>
    </rPh>
    <rPh sb="446" eb="448">
      <t>シヨウ</t>
    </rPh>
    <rPh sb="448" eb="449">
      <t>リョウ</t>
    </rPh>
    <rPh sb="450" eb="452">
      <t>セッテイ</t>
    </rPh>
    <rPh sb="456" eb="458">
      <t>ケントウ</t>
    </rPh>
    <rPh sb="459" eb="460">
      <t>オコナ</t>
    </rPh>
    <phoneticPr fontId="4"/>
  </si>
  <si>
    <t>　施設の経年劣化により、維持管理費用の増大が見込まれるため、計画的な点検・調査及び修繕・改築を行うことにより持続的な下水道機能の確保とライフサイクルコストの低減を図ることを目的に「下水道ストックマネジメント計画」を策定し、効率的で効果的な事業を実施する。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下水道事業の安定した経営実現のため、平成29年度から3ヶ年の継続事業により地方公営企業法適用化に取り組み、令和2年4月から公営企業会計への移行を予定している。</t>
    <rPh sb="1" eb="3">
      <t>シセツ</t>
    </rPh>
    <rPh sb="4" eb="5">
      <t>ヘ</t>
    </rPh>
    <rPh sb="5" eb="6">
      <t>ネン</t>
    </rPh>
    <rPh sb="6" eb="8">
      <t>レッカ</t>
    </rPh>
    <rPh sb="12" eb="14">
      <t>イジ</t>
    </rPh>
    <rPh sb="14" eb="16">
      <t>カンリ</t>
    </rPh>
    <rPh sb="16" eb="18">
      <t>ヒヨウ</t>
    </rPh>
    <rPh sb="19" eb="21">
      <t>ゾウダイ</t>
    </rPh>
    <rPh sb="22" eb="24">
      <t>ミコ</t>
    </rPh>
    <rPh sb="30" eb="33">
      <t>ケイカクテキ</t>
    </rPh>
    <rPh sb="34" eb="36">
      <t>テンケン</t>
    </rPh>
    <rPh sb="37" eb="39">
      <t>チョウサ</t>
    </rPh>
    <rPh sb="39" eb="40">
      <t>オヨ</t>
    </rPh>
    <rPh sb="41" eb="43">
      <t>シュウゼン</t>
    </rPh>
    <rPh sb="44" eb="46">
      <t>カイチク</t>
    </rPh>
    <rPh sb="47" eb="48">
      <t>オコナ</t>
    </rPh>
    <rPh sb="54" eb="57">
      <t>ジゾクテキ</t>
    </rPh>
    <rPh sb="58" eb="61">
      <t>ゲスイドウ</t>
    </rPh>
    <rPh sb="61" eb="63">
      <t>キノウ</t>
    </rPh>
    <rPh sb="64" eb="66">
      <t>カクホ</t>
    </rPh>
    <rPh sb="78" eb="80">
      <t>テイゲン</t>
    </rPh>
    <rPh sb="81" eb="82">
      <t>ハカ</t>
    </rPh>
    <rPh sb="86" eb="88">
      <t>モクテキ</t>
    </rPh>
    <rPh sb="90" eb="93">
      <t>ゲスイドウ</t>
    </rPh>
    <rPh sb="103" eb="105">
      <t>ケイカク</t>
    </rPh>
    <rPh sb="107" eb="109">
      <t>サクテイ</t>
    </rPh>
    <rPh sb="111" eb="114">
      <t>コウリツテキ</t>
    </rPh>
    <rPh sb="115" eb="118">
      <t>コウカテキ</t>
    </rPh>
    <rPh sb="119" eb="121">
      <t>ジギョウ</t>
    </rPh>
    <rPh sb="122" eb="124">
      <t>ジッシ</t>
    </rPh>
    <rPh sb="129" eb="132">
      <t>ゲスイドウ</t>
    </rPh>
    <rPh sb="132" eb="134">
      <t>セツゾク</t>
    </rPh>
    <rPh sb="134" eb="135">
      <t>リツ</t>
    </rPh>
    <rPh sb="135" eb="137">
      <t>コウジョウ</t>
    </rPh>
    <rPh sb="141" eb="142">
      <t>ミ</t>
    </rPh>
    <rPh sb="142" eb="144">
      <t>セツゾク</t>
    </rPh>
    <rPh sb="144" eb="146">
      <t>セタイ</t>
    </rPh>
    <rPh sb="148" eb="150">
      <t>ケイハツ</t>
    </rPh>
    <rPh sb="150" eb="152">
      <t>カツドウ</t>
    </rPh>
    <rPh sb="153" eb="155">
      <t>ケイゾク</t>
    </rPh>
    <rPh sb="162" eb="164">
      <t>ケイヒ</t>
    </rPh>
    <rPh sb="164" eb="166">
      <t>セツゲン</t>
    </rPh>
    <rPh sb="167" eb="168">
      <t>ツト</t>
    </rPh>
    <rPh sb="170" eb="173">
      <t>コウリツテキ</t>
    </rPh>
    <rPh sb="174" eb="176">
      <t>ジギョウ</t>
    </rPh>
    <rPh sb="176" eb="178">
      <t>ウンエイ</t>
    </rPh>
    <rPh sb="179" eb="181">
      <t>メザ</t>
    </rPh>
    <rPh sb="185" eb="187">
      <t>ヘイセイ</t>
    </rPh>
    <rPh sb="189" eb="190">
      <t>ネン</t>
    </rPh>
    <rPh sb="191" eb="192">
      <t>ガツ</t>
    </rPh>
    <rPh sb="194" eb="197">
      <t>シマシ</t>
    </rPh>
    <rPh sb="197" eb="200">
      <t>ゲスイドウ</t>
    </rPh>
    <rPh sb="200" eb="202">
      <t>ジギョウ</t>
    </rPh>
    <rPh sb="202" eb="204">
      <t>ケイエイ</t>
    </rPh>
    <rPh sb="204" eb="206">
      <t>センリャク</t>
    </rPh>
    <rPh sb="208" eb="210">
      <t>サクテイ</t>
    </rPh>
    <rPh sb="212" eb="213">
      <t>シ</t>
    </rPh>
    <rPh sb="220" eb="222">
      <t>ケイサイ</t>
    </rPh>
    <rPh sb="227" eb="230">
      <t>ゲスイドウ</t>
    </rPh>
    <rPh sb="230" eb="232">
      <t>ジギョウ</t>
    </rPh>
    <rPh sb="233" eb="235">
      <t>アンテイ</t>
    </rPh>
    <rPh sb="237" eb="239">
      <t>ケイエイ</t>
    </rPh>
    <rPh sb="239" eb="241">
      <t>ジツゲン</t>
    </rPh>
    <rPh sb="245" eb="247">
      <t>ヘイセイ</t>
    </rPh>
    <rPh sb="249" eb="251">
      <t>ネンド</t>
    </rPh>
    <rPh sb="255" eb="256">
      <t>ネン</t>
    </rPh>
    <rPh sb="257" eb="259">
      <t>ケイゾク</t>
    </rPh>
    <rPh sb="259" eb="261">
      <t>ジギョウ</t>
    </rPh>
    <rPh sb="264" eb="266">
      <t>チホウ</t>
    </rPh>
    <rPh sb="266" eb="268">
      <t>コウエイ</t>
    </rPh>
    <rPh sb="268" eb="270">
      <t>キギョウ</t>
    </rPh>
    <rPh sb="270" eb="271">
      <t>ホウ</t>
    </rPh>
    <rPh sb="271" eb="273">
      <t>テキヨウ</t>
    </rPh>
    <rPh sb="273" eb="274">
      <t>カ</t>
    </rPh>
    <rPh sb="275" eb="276">
      <t>ト</t>
    </rPh>
    <rPh sb="277" eb="278">
      <t>ク</t>
    </rPh>
    <rPh sb="283" eb="284">
      <t>ネン</t>
    </rPh>
    <rPh sb="285" eb="286">
      <t>ガツ</t>
    </rPh>
    <rPh sb="288" eb="290">
      <t>コウエイ</t>
    </rPh>
    <rPh sb="290" eb="292">
      <t>キギョウ</t>
    </rPh>
    <rPh sb="292" eb="294">
      <t>カイケイ</t>
    </rPh>
    <rPh sb="296" eb="298">
      <t>イコウ</t>
    </rPh>
    <rPh sb="299" eb="30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</si>
</sst>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04-4D78-8300-8E9D475F4FCE}"/>
            </c:ext>
          </c:extLst>
        </c:ser>
        <c:dLbls>
          <c:showLegendKey val="0"/>
          <c:showVal val="0"/>
          <c:showCatName val="0"/>
          <c:showSerName val="0"/>
          <c:showPercent val="0"/>
          <c:showBubbleSize val="0"/>
        </c:dLbls>
        <c:gapWidth val="150"/>
        <c:axId val="13734776"/>
        <c:axId val="37038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B804-4D78-8300-8E9D475F4FCE}"/>
            </c:ext>
          </c:extLst>
        </c:ser>
        <c:dLbls>
          <c:showLegendKey val="0"/>
          <c:showVal val="0"/>
          <c:showCatName val="0"/>
          <c:showSerName val="0"/>
          <c:showPercent val="0"/>
          <c:showBubbleSize val="0"/>
        </c:dLbls>
        <c:marker val="1"/>
        <c:smooth val="0"/>
        <c:axId val="13734776"/>
        <c:axId val="370380192"/>
      </c:lineChart>
      <c:dateAx>
        <c:axId val="13734776"/>
        <c:scaling>
          <c:orientation val="minMax"/>
        </c:scaling>
        <c:delete val="1"/>
        <c:axPos val="b"/>
        <c:numFmt formatCode="ge" sourceLinked="1"/>
        <c:majorTickMark val="none"/>
        <c:minorTickMark val="none"/>
        <c:tickLblPos val="none"/>
        <c:crossAx val="370380192"/>
        <c:crosses val="autoZero"/>
        <c:auto val="1"/>
        <c:lblOffset val="100"/>
        <c:baseTimeUnit val="years"/>
      </c:dateAx>
      <c:valAx>
        <c:axId val="3703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21.69</c:v>
                </c:pt>
                <c:pt idx="1">
                  <c:v>22.21</c:v>
                </c:pt>
                <c:pt idx="2">
                  <c:v>22.04</c:v>
                </c:pt>
                <c:pt idx="3">
                  <c:v>22.7</c:v>
                </c:pt>
                <c:pt idx="4">
                  <c:v>22.86</c:v>
                </c:pt>
              </c:numCache>
            </c:numRef>
          </c:val>
          <c:extLst xmlns:c16r2="http://schemas.microsoft.com/office/drawing/2015/06/chart">
            <c:ext xmlns:c16="http://schemas.microsoft.com/office/drawing/2014/chart" uri="{C3380CC4-5D6E-409C-BE32-E72D297353CC}">
              <c16:uniqueId val="{00000000-D5A3-4423-9016-3E41BF7947D8}"/>
            </c:ext>
          </c:extLst>
        </c:ser>
        <c:dLbls>
          <c:showLegendKey val="0"/>
          <c:showVal val="0"/>
          <c:showCatName val="0"/>
          <c:showSerName val="0"/>
          <c:showPercent val="0"/>
          <c:showBubbleSize val="0"/>
        </c:dLbls>
        <c:gapWidth val="150"/>
        <c:axId val="370565248"/>
        <c:axId val="37056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D5A3-4423-9016-3E41BF7947D8}"/>
            </c:ext>
          </c:extLst>
        </c:ser>
        <c:dLbls>
          <c:showLegendKey val="0"/>
          <c:showVal val="0"/>
          <c:showCatName val="0"/>
          <c:showSerName val="0"/>
          <c:showPercent val="0"/>
          <c:showBubbleSize val="0"/>
        </c:dLbls>
        <c:marker val="1"/>
        <c:smooth val="0"/>
        <c:axId val="370565248"/>
        <c:axId val="370565640"/>
      </c:lineChart>
      <c:dateAx>
        <c:axId val="370565248"/>
        <c:scaling>
          <c:orientation val="minMax"/>
        </c:scaling>
        <c:delete val="1"/>
        <c:axPos val="b"/>
        <c:numFmt formatCode="ge" sourceLinked="1"/>
        <c:majorTickMark val="none"/>
        <c:minorTickMark val="none"/>
        <c:tickLblPos val="none"/>
        <c:crossAx val="370565640"/>
        <c:crosses val="autoZero"/>
        <c:auto val="1"/>
        <c:lblOffset val="100"/>
        <c:baseTimeUnit val="years"/>
      </c:dateAx>
      <c:valAx>
        <c:axId val="37056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49.37</c:v>
                </c:pt>
                <c:pt idx="1">
                  <c:v>50.56</c:v>
                </c:pt>
                <c:pt idx="2">
                  <c:v>52.94</c:v>
                </c:pt>
                <c:pt idx="3">
                  <c:v>53.14</c:v>
                </c:pt>
                <c:pt idx="4">
                  <c:v>53.4</c:v>
                </c:pt>
              </c:numCache>
            </c:numRef>
          </c:val>
          <c:extLst xmlns:c16r2="http://schemas.microsoft.com/office/drawing/2015/06/chart">
            <c:ext xmlns:c16="http://schemas.microsoft.com/office/drawing/2014/chart" uri="{C3380CC4-5D6E-409C-BE32-E72D297353CC}">
              <c16:uniqueId val="{00000000-A7F9-4421-B0C1-91AFEA33FD14}"/>
            </c:ext>
          </c:extLst>
        </c:ser>
        <c:dLbls>
          <c:showLegendKey val="0"/>
          <c:showVal val="0"/>
          <c:showCatName val="0"/>
          <c:showSerName val="0"/>
          <c:showPercent val="0"/>
          <c:showBubbleSize val="0"/>
        </c:dLbls>
        <c:gapWidth val="150"/>
        <c:axId val="370566816"/>
        <c:axId val="37099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A7F9-4421-B0C1-91AFEA33FD14}"/>
            </c:ext>
          </c:extLst>
        </c:ser>
        <c:dLbls>
          <c:showLegendKey val="0"/>
          <c:showVal val="0"/>
          <c:showCatName val="0"/>
          <c:showSerName val="0"/>
          <c:showPercent val="0"/>
          <c:showBubbleSize val="0"/>
        </c:dLbls>
        <c:marker val="1"/>
        <c:smooth val="0"/>
        <c:axId val="370566816"/>
        <c:axId val="370994992"/>
      </c:lineChart>
      <c:dateAx>
        <c:axId val="370566816"/>
        <c:scaling>
          <c:orientation val="minMax"/>
        </c:scaling>
        <c:delete val="1"/>
        <c:axPos val="b"/>
        <c:numFmt formatCode="ge" sourceLinked="1"/>
        <c:majorTickMark val="none"/>
        <c:minorTickMark val="none"/>
        <c:tickLblPos val="none"/>
        <c:crossAx val="370994992"/>
        <c:crosses val="autoZero"/>
        <c:auto val="1"/>
        <c:lblOffset val="100"/>
        <c:baseTimeUnit val="years"/>
      </c:dateAx>
      <c:valAx>
        <c:axId val="37099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85.31</c:v>
                </c:pt>
                <c:pt idx="1">
                  <c:v>83.38</c:v>
                </c:pt>
                <c:pt idx="2">
                  <c:v>85.36</c:v>
                </c:pt>
                <c:pt idx="3">
                  <c:v>86.47</c:v>
                </c:pt>
                <c:pt idx="4">
                  <c:v>85.35</c:v>
                </c:pt>
              </c:numCache>
            </c:numRef>
          </c:val>
          <c:extLst xmlns:c16r2="http://schemas.microsoft.com/office/drawing/2015/06/chart">
            <c:ext xmlns:c16="http://schemas.microsoft.com/office/drawing/2014/chart" uri="{C3380CC4-5D6E-409C-BE32-E72D297353CC}">
              <c16:uniqueId val="{00000000-6E84-44B2-947B-9172B30C0254}"/>
            </c:ext>
          </c:extLst>
        </c:ser>
        <c:dLbls>
          <c:showLegendKey val="0"/>
          <c:showVal val="0"/>
          <c:showCatName val="0"/>
          <c:showSerName val="0"/>
          <c:showPercent val="0"/>
          <c:showBubbleSize val="0"/>
        </c:dLbls>
        <c:gapWidth val="150"/>
        <c:axId val="370381368"/>
        <c:axId val="37038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84-44B2-947B-9172B30C0254}"/>
            </c:ext>
          </c:extLst>
        </c:ser>
        <c:dLbls>
          <c:showLegendKey val="0"/>
          <c:showVal val="0"/>
          <c:showCatName val="0"/>
          <c:showSerName val="0"/>
          <c:showPercent val="0"/>
          <c:showBubbleSize val="0"/>
        </c:dLbls>
        <c:marker val="1"/>
        <c:smooth val="0"/>
        <c:axId val="370381368"/>
        <c:axId val="370381760"/>
      </c:lineChart>
      <c:dateAx>
        <c:axId val="370381368"/>
        <c:scaling>
          <c:orientation val="minMax"/>
        </c:scaling>
        <c:delete val="1"/>
        <c:axPos val="b"/>
        <c:numFmt formatCode="ge" sourceLinked="1"/>
        <c:majorTickMark val="none"/>
        <c:minorTickMark val="none"/>
        <c:tickLblPos val="none"/>
        <c:crossAx val="370381760"/>
        <c:crosses val="autoZero"/>
        <c:auto val="1"/>
        <c:lblOffset val="100"/>
        <c:baseTimeUnit val="years"/>
      </c:dateAx>
      <c:valAx>
        <c:axId val="37038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8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A0B-4081-B720-B15F83E983B7}"/>
            </c:ext>
          </c:extLst>
        </c:ser>
        <c:dLbls>
          <c:showLegendKey val="0"/>
          <c:showVal val="0"/>
          <c:showCatName val="0"/>
          <c:showSerName val="0"/>
          <c:showPercent val="0"/>
          <c:showBubbleSize val="0"/>
        </c:dLbls>
        <c:gapWidth val="150"/>
        <c:axId val="370382936"/>
        <c:axId val="3703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0B-4081-B720-B15F83E983B7}"/>
            </c:ext>
          </c:extLst>
        </c:ser>
        <c:dLbls>
          <c:showLegendKey val="0"/>
          <c:showVal val="0"/>
          <c:showCatName val="0"/>
          <c:showSerName val="0"/>
          <c:showPercent val="0"/>
          <c:showBubbleSize val="0"/>
        </c:dLbls>
        <c:marker val="1"/>
        <c:smooth val="0"/>
        <c:axId val="370382936"/>
        <c:axId val="370383328"/>
      </c:lineChart>
      <c:dateAx>
        <c:axId val="370382936"/>
        <c:scaling>
          <c:orientation val="minMax"/>
        </c:scaling>
        <c:delete val="1"/>
        <c:axPos val="b"/>
        <c:numFmt formatCode="ge" sourceLinked="1"/>
        <c:majorTickMark val="none"/>
        <c:minorTickMark val="none"/>
        <c:tickLblPos val="none"/>
        <c:crossAx val="370383328"/>
        <c:crosses val="autoZero"/>
        <c:auto val="1"/>
        <c:lblOffset val="100"/>
        <c:baseTimeUnit val="years"/>
      </c:dateAx>
      <c:valAx>
        <c:axId val="3703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38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42-415A-AE04-D96D77D2D15E}"/>
            </c:ext>
          </c:extLst>
        </c:ser>
        <c:dLbls>
          <c:showLegendKey val="0"/>
          <c:showVal val="0"/>
          <c:showCatName val="0"/>
          <c:showSerName val="0"/>
          <c:showPercent val="0"/>
          <c:showBubbleSize val="0"/>
        </c:dLbls>
        <c:gapWidth val="150"/>
        <c:axId val="370779808"/>
        <c:axId val="370780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42-415A-AE04-D96D77D2D15E}"/>
            </c:ext>
          </c:extLst>
        </c:ser>
        <c:dLbls>
          <c:showLegendKey val="0"/>
          <c:showVal val="0"/>
          <c:showCatName val="0"/>
          <c:showSerName val="0"/>
          <c:showPercent val="0"/>
          <c:showBubbleSize val="0"/>
        </c:dLbls>
        <c:marker val="1"/>
        <c:smooth val="0"/>
        <c:axId val="370779808"/>
        <c:axId val="370780200"/>
      </c:lineChart>
      <c:dateAx>
        <c:axId val="370779808"/>
        <c:scaling>
          <c:orientation val="minMax"/>
        </c:scaling>
        <c:delete val="1"/>
        <c:axPos val="b"/>
        <c:numFmt formatCode="ge" sourceLinked="1"/>
        <c:majorTickMark val="none"/>
        <c:minorTickMark val="none"/>
        <c:tickLblPos val="none"/>
        <c:crossAx val="370780200"/>
        <c:crosses val="autoZero"/>
        <c:auto val="1"/>
        <c:lblOffset val="100"/>
        <c:baseTimeUnit val="years"/>
      </c:dateAx>
      <c:valAx>
        <c:axId val="37078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77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4F-4142-9DF9-1DC17C75B8DE}"/>
            </c:ext>
          </c:extLst>
        </c:ser>
        <c:dLbls>
          <c:showLegendKey val="0"/>
          <c:showVal val="0"/>
          <c:showCatName val="0"/>
          <c:showSerName val="0"/>
          <c:showPercent val="0"/>
          <c:showBubbleSize val="0"/>
        </c:dLbls>
        <c:gapWidth val="150"/>
        <c:axId val="370781376"/>
        <c:axId val="37078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4F-4142-9DF9-1DC17C75B8DE}"/>
            </c:ext>
          </c:extLst>
        </c:ser>
        <c:dLbls>
          <c:showLegendKey val="0"/>
          <c:showVal val="0"/>
          <c:showCatName val="0"/>
          <c:showSerName val="0"/>
          <c:showPercent val="0"/>
          <c:showBubbleSize val="0"/>
        </c:dLbls>
        <c:marker val="1"/>
        <c:smooth val="0"/>
        <c:axId val="370781376"/>
        <c:axId val="370781768"/>
      </c:lineChart>
      <c:dateAx>
        <c:axId val="370781376"/>
        <c:scaling>
          <c:orientation val="minMax"/>
        </c:scaling>
        <c:delete val="1"/>
        <c:axPos val="b"/>
        <c:numFmt formatCode="ge" sourceLinked="1"/>
        <c:majorTickMark val="none"/>
        <c:minorTickMark val="none"/>
        <c:tickLblPos val="none"/>
        <c:crossAx val="370781768"/>
        <c:crosses val="autoZero"/>
        <c:auto val="1"/>
        <c:lblOffset val="100"/>
        <c:baseTimeUnit val="years"/>
      </c:dateAx>
      <c:valAx>
        <c:axId val="37078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78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C33-4222-9F51-41A0635C9E19}"/>
            </c:ext>
          </c:extLst>
        </c:ser>
        <c:dLbls>
          <c:showLegendKey val="0"/>
          <c:showVal val="0"/>
          <c:showCatName val="0"/>
          <c:showSerName val="0"/>
          <c:showPercent val="0"/>
          <c:showBubbleSize val="0"/>
        </c:dLbls>
        <c:gapWidth val="150"/>
        <c:axId val="370859976"/>
        <c:axId val="37086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C33-4222-9F51-41A0635C9E19}"/>
            </c:ext>
          </c:extLst>
        </c:ser>
        <c:dLbls>
          <c:showLegendKey val="0"/>
          <c:showVal val="0"/>
          <c:showCatName val="0"/>
          <c:showSerName val="0"/>
          <c:showPercent val="0"/>
          <c:showBubbleSize val="0"/>
        </c:dLbls>
        <c:marker val="1"/>
        <c:smooth val="0"/>
        <c:axId val="370859976"/>
        <c:axId val="370860368"/>
      </c:lineChart>
      <c:dateAx>
        <c:axId val="370859976"/>
        <c:scaling>
          <c:orientation val="minMax"/>
        </c:scaling>
        <c:delete val="1"/>
        <c:axPos val="b"/>
        <c:numFmt formatCode="ge" sourceLinked="1"/>
        <c:majorTickMark val="none"/>
        <c:minorTickMark val="none"/>
        <c:tickLblPos val="none"/>
        <c:crossAx val="370860368"/>
        <c:crosses val="autoZero"/>
        <c:auto val="1"/>
        <c:lblOffset val="100"/>
        <c:baseTimeUnit val="years"/>
      </c:dateAx>
      <c:valAx>
        <c:axId val="37086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5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430.06</c:v>
                </c:pt>
                <c:pt idx="1">
                  <c:v>403.62</c:v>
                </c:pt>
                <c:pt idx="2">
                  <c:v>341.2</c:v>
                </c:pt>
                <c:pt idx="3">
                  <c:v>319.99</c:v>
                </c:pt>
                <c:pt idx="4">
                  <c:v>241.04</c:v>
                </c:pt>
              </c:numCache>
            </c:numRef>
          </c:val>
          <c:extLst xmlns:c16r2="http://schemas.microsoft.com/office/drawing/2015/06/chart">
            <c:ext xmlns:c16="http://schemas.microsoft.com/office/drawing/2014/chart" uri="{C3380CC4-5D6E-409C-BE32-E72D297353CC}">
              <c16:uniqueId val="{00000000-A391-4B1E-A467-24D9731C928D}"/>
            </c:ext>
          </c:extLst>
        </c:ser>
        <c:dLbls>
          <c:showLegendKey val="0"/>
          <c:showVal val="0"/>
          <c:showCatName val="0"/>
          <c:showSerName val="0"/>
          <c:showPercent val="0"/>
          <c:showBubbleSize val="0"/>
        </c:dLbls>
        <c:gapWidth val="150"/>
        <c:axId val="370859192"/>
        <c:axId val="37085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A391-4B1E-A467-24D9731C928D}"/>
            </c:ext>
          </c:extLst>
        </c:ser>
        <c:dLbls>
          <c:showLegendKey val="0"/>
          <c:showVal val="0"/>
          <c:showCatName val="0"/>
          <c:showSerName val="0"/>
          <c:showPercent val="0"/>
          <c:showBubbleSize val="0"/>
        </c:dLbls>
        <c:marker val="1"/>
        <c:smooth val="0"/>
        <c:axId val="370859192"/>
        <c:axId val="370858800"/>
      </c:lineChart>
      <c:dateAx>
        <c:axId val="370859192"/>
        <c:scaling>
          <c:orientation val="minMax"/>
        </c:scaling>
        <c:delete val="1"/>
        <c:axPos val="b"/>
        <c:numFmt formatCode="ge" sourceLinked="1"/>
        <c:majorTickMark val="none"/>
        <c:minorTickMark val="none"/>
        <c:tickLblPos val="none"/>
        <c:crossAx val="370858800"/>
        <c:crosses val="autoZero"/>
        <c:auto val="1"/>
        <c:lblOffset val="100"/>
        <c:baseTimeUnit val="years"/>
      </c:dateAx>
      <c:valAx>
        <c:axId val="37085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5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56.15</c:v>
                </c:pt>
                <c:pt idx="1">
                  <c:v>54.08</c:v>
                </c:pt>
                <c:pt idx="2">
                  <c:v>60.68</c:v>
                </c:pt>
                <c:pt idx="3">
                  <c:v>67.260000000000005</c:v>
                </c:pt>
                <c:pt idx="4">
                  <c:v>65.2</c:v>
                </c:pt>
              </c:numCache>
            </c:numRef>
          </c:val>
          <c:extLst xmlns:c16r2="http://schemas.microsoft.com/office/drawing/2015/06/chart">
            <c:ext xmlns:c16="http://schemas.microsoft.com/office/drawing/2014/chart" uri="{C3380CC4-5D6E-409C-BE32-E72D297353CC}">
              <c16:uniqueId val="{00000000-F5A0-4609-ADF3-26E679345812}"/>
            </c:ext>
          </c:extLst>
        </c:ser>
        <c:dLbls>
          <c:showLegendKey val="0"/>
          <c:showVal val="0"/>
          <c:showCatName val="0"/>
          <c:showSerName val="0"/>
          <c:showPercent val="0"/>
          <c:showBubbleSize val="0"/>
        </c:dLbls>
        <c:gapWidth val="150"/>
        <c:axId val="370861936"/>
        <c:axId val="37078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F5A0-4609-ADF3-26E679345812}"/>
            </c:ext>
          </c:extLst>
        </c:ser>
        <c:dLbls>
          <c:showLegendKey val="0"/>
          <c:showVal val="0"/>
          <c:showCatName val="0"/>
          <c:showSerName val="0"/>
          <c:showPercent val="0"/>
          <c:showBubbleSize val="0"/>
        </c:dLbls>
        <c:marker val="1"/>
        <c:smooth val="0"/>
        <c:axId val="370861936"/>
        <c:axId val="370782944"/>
      </c:lineChart>
      <c:dateAx>
        <c:axId val="370861936"/>
        <c:scaling>
          <c:orientation val="minMax"/>
        </c:scaling>
        <c:delete val="1"/>
        <c:axPos val="b"/>
        <c:numFmt formatCode="ge" sourceLinked="1"/>
        <c:majorTickMark val="none"/>
        <c:minorTickMark val="none"/>
        <c:tickLblPos val="none"/>
        <c:crossAx val="370782944"/>
        <c:crosses val="autoZero"/>
        <c:auto val="1"/>
        <c:lblOffset val="100"/>
        <c:baseTimeUnit val="years"/>
      </c:dateAx>
      <c:valAx>
        <c:axId val="3707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6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449.3</c:v>
                </c:pt>
                <c:pt idx="1">
                  <c:v>455.89</c:v>
                </c:pt>
                <c:pt idx="2">
                  <c:v>420.01</c:v>
                </c:pt>
                <c:pt idx="3">
                  <c:v>373.05</c:v>
                </c:pt>
                <c:pt idx="4">
                  <c:v>383.8</c:v>
                </c:pt>
              </c:numCache>
            </c:numRef>
          </c:val>
          <c:extLst xmlns:c16r2="http://schemas.microsoft.com/office/drawing/2015/06/chart">
            <c:ext xmlns:c16="http://schemas.microsoft.com/office/drawing/2014/chart" uri="{C3380CC4-5D6E-409C-BE32-E72D297353CC}">
              <c16:uniqueId val="{00000000-2BDF-4437-B575-71E2E5B40548}"/>
            </c:ext>
          </c:extLst>
        </c:ser>
        <c:dLbls>
          <c:showLegendKey val="0"/>
          <c:showVal val="0"/>
          <c:showCatName val="0"/>
          <c:showSerName val="0"/>
          <c:showPercent val="0"/>
          <c:showBubbleSize val="0"/>
        </c:dLbls>
        <c:gapWidth val="150"/>
        <c:axId val="370859584"/>
        <c:axId val="37056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2BDF-4437-B575-71E2E5B40548}"/>
            </c:ext>
          </c:extLst>
        </c:ser>
        <c:dLbls>
          <c:showLegendKey val="0"/>
          <c:showVal val="0"/>
          <c:showCatName val="0"/>
          <c:showSerName val="0"/>
          <c:showPercent val="0"/>
          <c:showBubbleSize val="0"/>
        </c:dLbls>
        <c:marker val="1"/>
        <c:smooth val="0"/>
        <c:axId val="370859584"/>
        <c:axId val="370564072"/>
      </c:lineChart>
      <c:dateAx>
        <c:axId val="370859584"/>
        <c:scaling>
          <c:orientation val="minMax"/>
        </c:scaling>
        <c:delete val="1"/>
        <c:axPos val="b"/>
        <c:numFmt formatCode="ge" sourceLinked="1"/>
        <c:majorTickMark val="none"/>
        <c:minorTickMark val="none"/>
        <c:tickLblPos val="none"/>
        <c:crossAx val="370564072"/>
        <c:crosses val="autoZero"/>
        <c:auto val="1"/>
        <c:lblOffset val="100"/>
        <c:baseTimeUnit val="years"/>
      </c:dateAx>
      <c:valAx>
        <c:axId val="37056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85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8" zoomScaleNormal="100" workbookViewId="0">
      <selection activeCell="BN83" sqref="BN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三重県　志摩市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特定環境保全公共下水道</v>
      </c>
      <c r="Q8" s="77"/>
      <c r="R8" s="77"/>
      <c r="S8" s="77"/>
      <c r="T8" s="77"/>
      <c r="U8" s="77"/>
      <c r="V8" s="77"/>
      <c r="W8" s="77" t="str">
        <f>データ!L6</f>
        <v>D2</v>
      </c>
      <c r="X8" s="77"/>
      <c r="Y8" s="77"/>
      <c r="Z8" s="77"/>
      <c r="AA8" s="77"/>
      <c r="AB8" s="77"/>
      <c r="AC8" s="77"/>
      <c r="AD8" s="78" t="str">
        <f>データ!$M$6</f>
        <v>非設置</v>
      </c>
      <c r="AE8" s="78"/>
      <c r="AF8" s="78"/>
      <c r="AG8" s="78"/>
      <c r="AH8" s="78"/>
      <c r="AI8" s="78"/>
      <c r="AJ8" s="78"/>
      <c r="AK8" s="3"/>
      <c r="AL8" s="74">
        <f>データ!S6</f>
        <v>50222</v>
      </c>
      <c r="AM8" s="74"/>
      <c r="AN8" s="74"/>
      <c r="AO8" s="74"/>
      <c r="AP8" s="74"/>
      <c r="AQ8" s="74"/>
      <c r="AR8" s="74"/>
      <c r="AS8" s="74"/>
      <c r="AT8" s="73">
        <f>データ!T6</f>
        <v>178.95</v>
      </c>
      <c r="AU8" s="73"/>
      <c r="AV8" s="73"/>
      <c r="AW8" s="73"/>
      <c r="AX8" s="73"/>
      <c r="AY8" s="73"/>
      <c r="AZ8" s="73"/>
      <c r="BA8" s="73"/>
      <c r="BB8" s="73">
        <f>データ!U6</f>
        <v>280.64999999999998</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11.5</v>
      </c>
      <c r="Q10" s="73"/>
      <c r="R10" s="73"/>
      <c r="S10" s="73"/>
      <c r="T10" s="73"/>
      <c r="U10" s="73"/>
      <c r="V10" s="73"/>
      <c r="W10" s="73">
        <f>データ!Q6</f>
        <v>97.72</v>
      </c>
      <c r="X10" s="73"/>
      <c r="Y10" s="73"/>
      <c r="Z10" s="73"/>
      <c r="AA10" s="73"/>
      <c r="AB10" s="73"/>
      <c r="AC10" s="73"/>
      <c r="AD10" s="74">
        <f>データ!R6</f>
        <v>4233</v>
      </c>
      <c r="AE10" s="74"/>
      <c r="AF10" s="74"/>
      <c r="AG10" s="74"/>
      <c r="AH10" s="74"/>
      <c r="AI10" s="74"/>
      <c r="AJ10" s="74"/>
      <c r="AK10" s="2"/>
      <c r="AL10" s="74">
        <f>データ!V6</f>
        <v>5736</v>
      </c>
      <c r="AM10" s="74"/>
      <c r="AN10" s="74"/>
      <c r="AO10" s="74"/>
      <c r="AP10" s="74"/>
      <c r="AQ10" s="74"/>
      <c r="AR10" s="74"/>
      <c r="AS10" s="74"/>
      <c r="AT10" s="73">
        <f>データ!W6</f>
        <v>2.17</v>
      </c>
      <c r="AU10" s="73"/>
      <c r="AV10" s="73"/>
      <c r="AW10" s="73"/>
      <c r="AX10" s="73"/>
      <c r="AY10" s="73"/>
      <c r="AZ10" s="73"/>
      <c r="BA10" s="73"/>
      <c r="BB10" s="73">
        <f>データ!X6</f>
        <v>2643.32</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45</v>
      </c>
      <c r="O86" s="26" t="str">
        <f>データ!EO6</f>
        <v>【0.12】</v>
      </c>
    </row>
  </sheetData>
  <sheetProtection algorithmName="SHA-512" hashValue="AP9pDKmDVaz9WMSoqtQUfZ2gckWqi0qBOEpq9dRAdB6Bmn2SnZdEcq5TyIfNFGgR56piPsDMGnAMLS9WZhsJgQ==" saltValue="e1G9b/kgxDPwmsodJt2Mw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2" t="s">
        <v>55</v>
      </c>
      <c r="I3" s="83"/>
      <c r="J3" s="83"/>
      <c r="K3" s="83"/>
      <c r="L3" s="83"/>
      <c r="M3" s="83"/>
      <c r="N3" s="83"/>
      <c r="O3" s="83"/>
      <c r="P3" s="83"/>
      <c r="Q3" s="83"/>
      <c r="R3" s="83"/>
      <c r="S3" s="83"/>
      <c r="T3" s="83"/>
      <c r="U3" s="83"/>
      <c r="V3" s="83"/>
      <c r="W3" s="83"/>
      <c r="X3" s="84"/>
      <c r="Y3" s="88" t="s">
        <v>56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58</v>
      </c>
      <c r="B4" s="30"/>
      <c r="C4" s="30"/>
      <c r="D4" s="30"/>
      <c r="E4" s="30"/>
      <c r="F4" s="30"/>
      <c r="G4" s="30"/>
      <c r="H4" s="85"/>
      <c r="I4" s="86"/>
      <c r="J4" s="86"/>
      <c r="K4" s="86"/>
      <c r="L4" s="86"/>
      <c r="M4" s="86"/>
      <c r="N4" s="86"/>
      <c r="O4" s="86"/>
      <c r="P4" s="86"/>
      <c r="Q4" s="86"/>
      <c r="R4" s="86"/>
      <c r="S4" s="86"/>
      <c r="T4" s="86"/>
      <c r="U4" s="86"/>
      <c r="V4" s="86"/>
      <c r="W4" s="86"/>
      <c r="X4" s="87"/>
      <c r="Y4" s="81" t="s">
        <v>59</v>
      </c>
      <c r="Z4" s="81"/>
      <c r="AA4" s="81"/>
      <c r="AB4" s="81"/>
      <c r="AC4" s="81"/>
      <c r="AD4" s="81"/>
      <c r="AE4" s="81"/>
      <c r="AF4" s="81"/>
      <c r="AG4" s="81"/>
      <c r="AH4" s="81"/>
      <c r="AI4" s="81"/>
      <c r="AJ4" s="81" t="s">
        <v>60</v>
      </c>
      <c r="AK4" s="81"/>
      <c r="AL4" s="81"/>
      <c r="AM4" s="81"/>
      <c r="AN4" s="81"/>
      <c r="AO4" s="81"/>
      <c r="AP4" s="81"/>
      <c r="AQ4" s="81"/>
      <c r="AR4" s="81"/>
      <c r="AS4" s="81"/>
      <c r="AT4" s="81"/>
      <c r="AU4" s="81" t="s">
        <v>61</v>
      </c>
      <c r="AV4" s="81"/>
      <c r="AW4" s="81"/>
      <c r="AX4" s="81"/>
      <c r="AY4" s="81"/>
      <c r="AZ4" s="81"/>
      <c r="BA4" s="81"/>
      <c r="BB4" s="81"/>
      <c r="BC4" s="81"/>
      <c r="BD4" s="81"/>
      <c r="BE4" s="81"/>
      <c r="BF4" s="81" t="s">
        <v>62</v>
      </c>
      <c r="BG4" s="81"/>
      <c r="BH4" s="81"/>
      <c r="BI4" s="81"/>
      <c r="BJ4" s="81"/>
      <c r="BK4" s="81"/>
      <c r="BL4" s="81"/>
      <c r="BM4" s="81"/>
      <c r="BN4" s="81"/>
      <c r="BO4" s="81"/>
      <c r="BP4" s="81"/>
      <c r="BQ4" s="81" t="s">
        <v>63</v>
      </c>
      <c r="BR4" s="81"/>
      <c r="BS4" s="81"/>
      <c r="BT4" s="81"/>
      <c r="BU4" s="81"/>
      <c r="BV4" s="81"/>
      <c r="BW4" s="81"/>
      <c r="BX4" s="81"/>
      <c r="BY4" s="81"/>
      <c r="BZ4" s="81"/>
      <c r="CA4" s="81"/>
      <c r="CB4" s="81" t="s">
        <v>64</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242152</v>
      </c>
      <c r="D6" s="33">
        <f t="shared" si="3"/>
        <v>47</v>
      </c>
      <c r="E6" s="33">
        <f t="shared" si="3"/>
        <v>17</v>
      </c>
      <c r="F6" s="33">
        <f t="shared" si="3"/>
        <v>4</v>
      </c>
      <c r="G6" s="33">
        <f t="shared" si="3"/>
        <v>0</v>
      </c>
      <c r="H6" s="33" t="str">
        <f t="shared" si="3"/>
        <v>三重県　志摩市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11.5</v>
      </c>
      <c r="Q6" s="34">
        <f t="shared" si="3"/>
        <v>97.72</v>
      </c>
      <c r="R6" s="34">
        <f t="shared" si="3"/>
        <v>4233</v>
      </c>
      <c r="S6" s="34">
        <f t="shared" si="3"/>
        <v>50222</v>
      </c>
      <c r="T6" s="34">
        <f t="shared" si="3"/>
        <v>178.95</v>
      </c>
      <c r="U6" s="34">
        <f t="shared" si="3"/>
        <v>280.64999999999998</v>
      </c>
      <c r="V6" s="34">
        <f t="shared" si="3"/>
        <v>5736</v>
      </c>
      <c r="W6" s="34">
        <f t="shared" si="3"/>
        <v>2.17</v>
      </c>
      <c r="X6" s="34">
        <f t="shared" si="3"/>
        <v>2643.32</v>
      </c>
      <c r="Y6" s="35">
        <f>IF(Y7="",NA(),Y7)</f>
        <v>85.31</v>
      </c>
      <c r="Z6" s="35">
        <f t="shared" ref="Z6:AH6" si="4">IF(Z7="",NA(),Z7)</f>
        <v>83.38</v>
      </c>
      <c r="AA6" s="35">
        <f t="shared" si="4"/>
        <v>85.36</v>
      </c>
      <c r="AB6" s="35">
        <f t="shared" si="4"/>
        <v>86.47</v>
      </c>
      <c r="AC6" s="35">
        <f t="shared" si="4"/>
        <v>85.35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430.06</v>
      </c>
      <c r="BG6" s="35">
        <f t="shared" ref="BG6:BO6" si="7">IF(BG7="",NA(),BG7)</f>
        <v>403.62</v>
      </c>
      <c r="BH6" s="35">
        <f t="shared" si="7"/>
        <v>341.2</v>
      </c>
      <c r="BI6" s="35">
        <f t="shared" si="7"/>
        <v>319.99</v>
      </c>
      <c r="BJ6" s="35">
        <f t="shared" si="7"/>
        <v>241.04</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56.15</v>
      </c>
      <c r="BR6" s="35">
        <f t="shared" ref="BR6:BZ6" si="8">IF(BR7="",NA(),BR7)</f>
        <v>54.08</v>
      </c>
      <c r="BS6" s="35">
        <f t="shared" si="8"/>
        <v>60.68</v>
      </c>
      <c r="BT6" s="35">
        <f t="shared" si="8"/>
        <v>67.260000000000005</v>
      </c>
      <c r="BU6" s="35">
        <f t="shared" si="8"/>
        <v>65.2</v>
      </c>
      <c r="BV6" s="35">
        <f t="shared" si="8"/>
        <v>66.56</v>
      </c>
      <c r="BW6" s="35">
        <f t="shared" si="8"/>
        <v>66.22</v>
      </c>
      <c r="BX6" s="35">
        <f t="shared" si="8"/>
        <v>69.87</v>
      </c>
      <c r="BY6" s="35">
        <f t="shared" si="8"/>
        <v>74.3</v>
      </c>
      <c r="BZ6" s="35">
        <f t="shared" si="8"/>
        <v>72.260000000000005</v>
      </c>
      <c r="CA6" s="34" t="str">
        <f>IF(CA7="","",IF(CA7="-","【-】","【"&amp;SUBSTITUTE(TEXT(CA7,"#,##0.00"),"-","△")&amp;"】"))</f>
        <v>【74.48】</v>
      </c>
      <c r="CB6" s="35">
        <f>IF(CB7="",NA(),CB7)</f>
        <v>449.3</v>
      </c>
      <c r="CC6" s="35">
        <f t="shared" ref="CC6:CK6" si="9">IF(CC7="",NA(),CC7)</f>
        <v>455.89</v>
      </c>
      <c r="CD6" s="35">
        <f t="shared" si="9"/>
        <v>420.01</v>
      </c>
      <c r="CE6" s="35">
        <f t="shared" si="9"/>
        <v>373.05</v>
      </c>
      <c r="CF6" s="35">
        <f t="shared" si="9"/>
        <v>383.8</v>
      </c>
      <c r="CG6" s="35">
        <f t="shared" si="9"/>
        <v>244.29</v>
      </c>
      <c r="CH6" s="35">
        <f t="shared" si="9"/>
        <v>246.72</v>
      </c>
      <c r="CI6" s="35">
        <f t="shared" si="9"/>
        <v>234.96</v>
      </c>
      <c r="CJ6" s="35">
        <f t="shared" si="9"/>
        <v>221.81</v>
      </c>
      <c r="CK6" s="35">
        <f t="shared" si="9"/>
        <v>230.02</v>
      </c>
      <c r="CL6" s="34" t="str">
        <f>IF(CL7="","",IF(CL7="-","【-】","【"&amp;SUBSTITUTE(TEXT(CL7,"#,##0.00"),"-","△")&amp;"】"))</f>
        <v>【219.46】</v>
      </c>
      <c r="CM6" s="35">
        <f>IF(CM7="",NA(),CM7)</f>
        <v>21.69</v>
      </c>
      <c r="CN6" s="35">
        <f t="shared" ref="CN6:CV6" si="10">IF(CN7="",NA(),CN7)</f>
        <v>22.21</v>
      </c>
      <c r="CO6" s="35">
        <f t="shared" si="10"/>
        <v>22.04</v>
      </c>
      <c r="CP6" s="35">
        <f t="shared" si="10"/>
        <v>22.7</v>
      </c>
      <c r="CQ6" s="35">
        <f t="shared" si="10"/>
        <v>22.86</v>
      </c>
      <c r="CR6" s="35">
        <f t="shared" si="10"/>
        <v>43.58</v>
      </c>
      <c r="CS6" s="35">
        <f t="shared" si="10"/>
        <v>41.35</v>
      </c>
      <c r="CT6" s="35">
        <f t="shared" si="10"/>
        <v>42.9</v>
      </c>
      <c r="CU6" s="35">
        <f t="shared" si="10"/>
        <v>43.36</v>
      </c>
      <c r="CV6" s="35">
        <f t="shared" si="10"/>
        <v>42.56</v>
      </c>
      <c r="CW6" s="34" t="str">
        <f>IF(CW7="","",IF(CW7="-","【-】","【"&amp;SUBSTITUTE(TEXT(CW7,"#,##0.00"),"-","△")&amp;"】"))</f>
        <v>【42.82】</v>
      </c>
      <c r="CX6" s="35">
        <f>IF(CX7="",NA(),CX7)</f>
        <v>49.37</v>
      </c>
      <c r="CY6" s="35">
        <f t="shared" ref="CY6:DG6" si="11">IF(CY7="",NA(),CY7)</f>
        <v>50.56</v>
      </c>
      <c r="CZ6" s="35">
        <f t="shared" si="11"/>
        <v>52.94</v>
      </c>
      <c r="DA6" s="35">
        <f t="shared" si="11"/>
        <v>53.14</v>
      </c>
      <c r="DB6" s="35">
        <f t="shared" si="11"/>
        <v>53.4</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242152</v>
      </c>
      <c r="D7" s="37">
        <v>47</v>
      </c>
      <c r="E7" s="37">
        <v>17</v>
      </c>
      <c r="F7" s="37">
        <v>4</v>
      </c>
      <c r="G7" s="37">
        <v>0</v>
      </c>
      <c r="H7" s="37" t="s">
        <v>99</v>
      </c>
      <c r="I7" s="37" t="s">
        <v>100</v>
      </c>
      <c r="J7" s="37" t="s">
        <v>101</v>
      </c>
      <c r="K7" s="37" t="s">
        <v>102</v>
      </c>
      <c r="L7" s="37" t="s">
        <v>103</v>
      </c>
      <c r="M7" s="37" t="s">
        <v>104</v>
      </c>
      <c r="N7" s="38" t="s">
        <v>105</v>
      </c>
      <c r="O7" s="38" t="s">
        <v>106</v>
      </c>
      <c r="P7" s="38">
        <v>11.5</v>
      </c>
      <c r="Q7" s="38">
        <v>97.72</v>
      </c>
      <c r="R7" s="38">
        <v>4233</v>
      </c>
      <c r="S7" s="38">
        <v>50222</v>
      </c>
      <c r="T7" s="38">
        <v>178.95</v>
      </c>
      <c r="U7" s="38">
        <v>280.64999999999998</v>
      </c>
      <c r="V7" s="38">
        <v>5736</v>
      </c>
      <c r="W7" s="38">
        <v>2.17</v>
      </c>
      <c r="X7" s="38">
        <v>2643.32</v>
      </c>
      <c r="Y7" s="38">
        <v>85.31</v>
      </c>
      <c r="Z7" s="38">
        <v>83.38</v>
      </c>
      <c r="AA7" s="38">
        <v>85.36</v>
      </c>
      <c r="AB7" s="38">
        <v>86.47</v>
      </c>
      <c r="AC7" s="38">
        <v>85.35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430.06</v>
      </c>
      <c r="BG7" s="38">
        <v>403.62</v>
      </c>
      <c r="BH7" s="38">
        <v>341.2</v>
      </c>
      <c r="BI7" s="38">
        <v>319.99</v>
      </c>
      <c r="BJ7" s="38">
        <v>241.04</v>
      </c>
      <c r="BK7" s="38">
        <v>1436</v>
      </c>
      <c r="BL7" s="38">
        <v>1434.89</v>
      </c>
      <c r="BM7" s="38">
        <v>1298.9100000000001</v>
      </c>
      <c r="BN7" s="38">
        <v>1243.71</v>
      </c>
      <c r="BO7" s="38">
        <v>1194.1500000000001</v>
      </c>
      <c r="BP7" s="38">
        <v>1209.4000000000001</v>
      </c>
      <c r="BQ7" s="38">
        <v>56.15</v>
      </c>
      <c r="BR7" s="38">
        <v>54.08</v>
      </c>
      <c r="BS7" s="38">
        <v>60.68</v>
      </c>
      <c r="BT7" s="38">
        <v>67.260000000000005</v>
      </c>
      <c r="BU7" s="38">
        <v>65.2</v>
      </c>
      <c r="BV7" s="38">
        <v>66.56</v>
      </c>
      <c r="BW7" s="38">
        <v>66.22</v>
      </c>
      <c r="BX7" s="38">
        <v>69.87</v>
      </c>
      <c r="BY7" s="38">
        <v>74.3</v>
      </c>
      <c r="BZ7" s="38">
        <v>72.260000000000005</v>
      </c>
      <c r="CA7" s="38">
        <v>74.48</v>
      </c>
      <c r="CB7" s="38">
        <v>449.3</v>
      </c>
      <c r="CC7" s="38">
        <v>455.89</v>
      </c>
      <c r="CD7" s="38">
        <v>420.01</v>
      </c>
      <c r="CE7" s="38">
        <v>373.05</v>
      </c>
      <c r="CF7" s="38">
        <v>383.8</v>
      </c>
      <c r="CG7" s="38">
        <v>244.29</v>
      </c>
      <c r="CH7" s="38">
        <v>246.72</v>
      </c>
      <c r="CI7" s="38">
        <v>234.96</v>
      </c>
      <c r="CJ7" s="38">
        <v>221.81</v>
      </c>
      <c r="CK7" s="38">
        <v>230.02</v>
      </c>
      <c r="CL7" s="38">
        <v>219.46</v>
      </c>
      <c r="CM7" s="38">
        <v>21.69</v>
      </c>
      <c r="CN7" s="38">
        <v>22.21</v>
      </c>
      <c r="CO7" s="38">
        <v>22.04</v>
      </c>
      <c r="CP7" s="38">
        <v>22.7</v>
      </c>
      <c r="CQ7" s="38">
        <v>22.86</v>
      </c>
      <c r="CR7" s="38">
        <v>43.58</v>
      </c>
      <c r="CS7" s="38">
        <v>41.35</v>
      </c>
      <c r="CT7" s="38">
        <v>42.9</v>
      </c>
      <c r="CU7" s="38">
        <v>43.36</v>
      </c>
      <c r="CV7" s="38">
        <v>42.56</v>
      </c>
      <c r="CW7" s="38">
        <v>42.82</v>
      </c>
      <c r="CX7" s="38">
        <v>49.37</v>
      </c>
      <c r="CY7" s="38">
        <v>50.56</v>
      </c>
      <c r="CZ7" s="38">
        <v>52.94</v>
      </c>
      <c r="DA7" s="38">
        <v>53.14</v>
      </c>
      <c r="DB7" s="38">
        <v>53.4</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千香</cp:lastModifiedBy>
  <cp:lastPrinted>2020-01-15T05:26:30Z</cp:lastPrinted>
  <dcterms:created xsi:type="dcterms:W3CDTF">2019-12-05T05:12:58Z</dcterms:created>
  <dcterms:modified xsi:type="dcterms:W3CDTF">2020-01-15T05:26:49Z</dcterms:modified>
  <cp:category/>
</cp:coreProperties>
</file>