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ty.yokkaichi.mie.jp\共有\経営企画課\下水財政係\係フォルダ\照会\平成31年度\15 02.2.1　経営比較分析表（決裁は水道の経営比較分析表ファイル）\"/>
    </mc:Choice>
  </mc:AlternateContent>
  <workbookProtection workbookAlgorithmName="SHA-512" workbookHashValue="r3KSZWFhFSVWU8tisJwJ3aRaTqh9mUcUL8XWMCteLsm2+M4cAsjWKZgReohrREsb/svfLFFoOu8gby4e9X/P+g==" workbookSaltValue="Ym+pGJS3CbQvRKLFfve9+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I10" i="4" s="1"/>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<sst xmlns="http://schemas.openxmlformats.org/spreadsheetml/2006/main" count="223" uniqueCount="111">
  <si>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</si>
  <si>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</si>
  <si>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</si>
  <si>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</si>
  <si>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</si>
  <si>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</si>
  <si>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</si>
  <si>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</si>
  <si>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</si>
  <si>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</si>
  <si>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</si>
  <si>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</si>
  <si>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</si>
  <si>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</si>
  <si>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</si>
  <si>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</si>
  <si>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</si>
  <si>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</si>
  <si>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</si>
  <si>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</si>
  <si>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</si>
  <si>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</si>
  <si>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</si>
  <si>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</si>
  <si>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</si>
  <si>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</si>
  <si>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</si>
  <si>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</si>
  <si>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</si>
  <si>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</si>
  <si>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</si>
  <si>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</si>
  <si>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</si>
  <si>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</si>
  <si>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</si>
  <si>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</si>
  <si>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</si>
  <si>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</si>
  <si>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</si>
  <si>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</si>
  <si>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</si>
  <si>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</si>
  <si>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</si>
  <si>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</si>
  <si>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</si>
  <si>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</si>
  <si>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</si>
  <si>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</si>
  <si>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</si>
  <si>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</si>
  <si>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</si>
  <si>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</si>
  <si>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</si>
  <si>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</si>
  <si>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</si>
  <si>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</si>
  <si>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</si>
  <si>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</si>
  <si>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</si>
  <si>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</si>
  <si>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</si>
  <si>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</si>
  <si>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</si>
  <si>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</si>
  <si>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</si>
  <si>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</si>
  <si>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</si>
  <si>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</si>
  <si>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</si>
  <si>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</si>
  <si>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</si>
  <si>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</si>
  <si>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</si>
  <si>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</si>
  <si>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</si>
  <si>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</si>
  <si>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</si>
  <si>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</si>
  <si>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</si>
  <si>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</si>
  <si>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</si>
  <si>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</si>
  <si>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</si>
  <si>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</si>
  <si>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</si>
  <si>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</si>
  <si>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</si>
  <si>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</si>
  <si>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</si>
  <si>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</si>
  <si>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</si>
  <si>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</si>
  <si>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</si>
  <si>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</si>
  <si>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</si>
  <si>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</si>
  <si>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</si>
  <si>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</si>
  <si>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</si>
  <si>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</si>
  <si>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</si>
  <si>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</si>
  <si>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</si>
  <si>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</si>
  <si>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</si>
  <si>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</si>
  <si>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</si>
  <si>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</si>
  <si>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①有形固定資産減価償却率…事業開始が平成5年であるため、平均値より低くなっている。
　②管渠老朽化率…事業開始が平成5年であるため、ゼロとなっている。
　③管渠改善率…法定耐用年数を超えた管渠がないことから、更新を行っていない。
（※管路の法定耐用年数：50年）</t>
    <phoneticPr fontId="4"/>
  </si>
  <si>
    <t>　①経常収支比率…平均値より1.72P低い状況であるが、公共下水道事業と合わせて経営を行っているため収支100%である。
　③流動比率…流動資産については公共下水道事業に含めているため、ゼロとなっている。
　④企業債残高対事業規模比率…水洗化率が平均値より低いことに伴い営業収益が少なくなるため、平均値より高くなっている。水洗化率の向上を図り収益を確保する必要がある。
　⑤経費回収率…対前年度比同となり、平均値より27.74P高い状況にある。
　⑥汚水処理原価…公共下水道と同一の処理場で処理しており処理場への設備投資がない分、平均値に比べ低くなっており、対前年度比38.91円高い状況にある。
　⑦施設利用率…一般的には高い数値が望まれているが、公共下水道と同一の処理場で処理しているため、処理能力が大きい分、平均値より低くなっている。
　⑧水洗化率…対前年度比0.58P減少し、平均値より12.00P低い数値となっているため、水洗化率の向上に向けて積極的に取り組んでいく。</t>
    <rPh sb="290" eb="291">
      <t>タカ</t>
    </rPh>
    <rPh sb="388" eb="390">
      <t>ゲンショウ</t>
    </rPh>
    <phoneticPr fontId="4"/>
  </si>
  <si>
    <t>　「1.経営の健全性・効率性」における④企業債残高対事業規模比率が前年度よりも改善した。
　汚水処理経費の一部について、国の基準に基づき一般会計からの繰入（税金）を受けており、引き続き下水道使用料のあり方を検討し健全経営に努めていく。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</si>
</sst>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BA-47F1-89F8-F09A68949B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A1BA-47F1-89F8-F09A68949B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4.6900000000000004</c:v>
                </c:pt>
                <c:pt idx="1">
                  <c:v>4.6900000000000004</c:v>
                </c:pt>
                <c:pt idx="2">
                  <c:v>4.33</c:v>
                </c:pt>
                <c:pt idx="3">
                  <c:v>4.33</c:v>
                </c:pt>
                <c:pt idx="4">
                  <c:v>4.33</c:v>
                </c:pt>
              </c:numCache>
            </c:numRef>
          </c:val>
          <c:extLst>
            <c:ext xmlns:c16="http://schemas.microsoft.com/office/drawing/2014/chart" uri="{C3380CC4-5D6E-409C-BE32-E72D297353CC}">
              <c16:uniqueId val="{00000000-4A39-46E2-A1BB-865BE18AC28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4A39-46E2-A1BB-865BE18AC28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67.09</c:v>
                </c:pt>
                <c:pt idx="1">
                  <c:v>66.23</c:v>
                </c:pt>
                <c:pt idx="2">
                  <c:v>69.11</c:v>
                </c:pt>
                <c:pt idx="3">
                  <c:v>71.900000000000006</c:v>
                </c:pt>
                <c:pt idx="4">
                  <c:v>71.319999999999993</c:v>
                </c:pt>
              </c:numCache>
            </c:numRef>
          </c:val>
          <c:extLst>
            <c:ext xmlns:c16="http://schemas.microsoft.com/office/drawing/2014/chart" uri="{C3380CC4-5D6E-409C-BE32-E72D297353CC}">
              <c16:uniqueId val="{00000000-FCC1-45F6-AB87-9782F1F6319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FCC1-45F6-AB87-9782F1F6319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946-4D09-A0BB-2E53D7A4700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101.24</c:v>
                </c:pt>
                <c:pt idx="1">
                  <c:v>100.94</c:v>
                </c:pt>
                <c:pt idx="2">
                  <c:v>100.85</c:v>
                </c:pt>
                <c:pt idx="3">
                  <c:v>102.13</c:v>
                </c:pt>
                <c:pt idx="4">
                  <c:v>101.72</c:v>
                </c:pt>
              </c:numCache>
            </c:numRef>
          </c:val>
          <c:smooth val="0"/>
          <c:extLst>
            <c:ext xmlns:c16="http://schemas.microsoft.com/office/drawing/2014/chart" uri="{C3380CC4-5D6E-409C-BE32-E72D297353CC}">
              <c16:uniqueId val="{00000001-5946-4D09-A0BB-2E53D7A4700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20.190000000000001</c:v>
                </c:pt>
                <c:pt idx="1">
                  <c:v>21.02</c:v>
                </c:pt>
                <c:pt idx="2">
                  <c:v>22.19</c:v>
                </c:pt>
                <c:pt idx="3">
                  <c:v>23.5</c:v>
                </c:pt>
                <c:pt idx="4">
                  <c:v>24.31</c:v>
                </c:pt>
              </c:numCache>
            </c:numRef>
          </c:val>
          <c:extLst>
            <c:ext xmlns:c16="http://schemas.microsoft.com/office/drawing/2014/chart" uri="{C3380CC4-5D6E-409C-BE32-E72D297353CC}">
              <c16:uniqueId val="{00000000-87CD-46C4-BF20-949B3749C22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22.34</c:v>
                </c:pt>
                <c:pt idx="1">
                  <c:v>22.79</c:v>
                </c:pt>
                <c:pt idx="2">
                  <c:v>22.77</c:v>
                </c:pt>
                <c:pt idx="3">
                  <c:v>23.93</c:v>
                </c:pt>
                <c:pt idx="4">
                  <c:v>24.68</c:v>
                </c:pt>
              </c:numCache>
            </c:numRef>
          </c:val>
          <c:smooth val="0"/>
          <c:extLst>
            <c:ext xmlns:c16="http://schemas.microsoft.com/office/drawing/2014/chart" uri="{C3380CC4-5D6E-409C-BE32-E72D297353CC}">
              <c16:uniqueId val="{00000001-87CD-46C4-BF20-949B3749C22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51-4CBC-9C02-98BC175CA5D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0.04</c:v>
                </c:pt>
                <c:pt idx="2" formatCode="#,##0.00;&quot;△&quot;#,##0.00">
                  <c:v>0</c:v>
                </c:pt>
                <c:pt idx="3" formatCode="#,##0.00;&quot;△&quot;#,##0.00">
                  <c:v>0</c:v>
                </c:pt>
                <c:pt idx="4">
                  <c:v>0.01</c:v>
                </c:pt>
              </c:numCache>
            </c:numRef>
          </c:val>
          <c:smooth val="0"/>
          <c:extLst>
            <c:ext xmlns:c16="http://schemas.microsoft.com/office/drawing/2014/chart" uri="{C3380CC4-5D6E-409C-BE32-E72D297353CC}">
              <c16:uniqueId val="{00000001-5F51-4CBC-9C02-98BC175CA5D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11-48AE-997A-110442C997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184.13</c:v>
                </c:pt>
                <c:pt idx="1">
                  <c:v>101.85</c:v>
                </c:pt>
                <c:pt idx="2">
                  <c:v>110.77</c:v>
                </c:pt>
                <c:pt idx="3">
                  <c:v>109.51</c:v>
                </c:pt>
                <c:pt idx="4">
                  <c:v>112.88</c:v>
                </c:pt>
              </c:numCache>
            </c:numRef>
          </c:val>
          <c:smooth val="0"/>
          <c:extLst>
            <c:ext xmlns:c16="http://schemas.microsoft.com/office/drawing/2014/chart" uri="{C3380CC4-5D6E-409C-BE32-E72D297353CC}">
              <c16:uniqueId val="{00000001-FB11-48AE-997A-110442C997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17-4DB6-8BAD-5A0401082D3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63.22</c:v>
                </c:pt>
                <c:pt idx="1">
                  <c:v>49.07</c:v>
                </c:pt>
                <c:pt idx="2">
                  <c:v>46.78</c:v>
                </c:pt>
                <c:pt idx="3">
                  <c:v>47.44</c:v>
                </c:pt>
                <c:pt idx="4">
                  <c:v>49.18</c:v>
                </c:pt>
              </c:numCache>
            </c:numRef>
          </c:val>
          <c:smooth val="0"/>
          <c:extLst>
            <c:ext xmlns:c16="http://schemas.microsoft.com/office/drawing/2014/chart" uri="{C3380CC4-5D6E-409C-BE32-E72D297353CC}">
              <c16:uniqueId val="{00000001-5A17-4DB6-8BAD-5A0401082D3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4123.17</c:v>
                </c:pt>
                <c:pt idx="1">
                  <c:v>4145.13</c:v>
                </c:pt>
                <c:pt idx="2">
                  <c:v>4124.1499999999996</c:v>
                </c:pt>
                <c:pt idx="3">
                  <c:v>4306.63</c:v>
                </c:pt>
                <c:pt idx="4">
                  <c:v>3558.16</c:v>
                </c:pt>
              </c:numCache>
            </c:numRef>
          </c:val>
          <c:extLst>
            <c:ext xmlns:c16="http://schemas.microsoft.com/office/drawing/2014/chart" uri="{C3380CC4-5D6E-409C-BE32-E72D297353CC}">
              <c16:uniqueId val="{00000000-F47D-484A-83AB-8EA9EE3FF7E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F47D-484A-83AB-8EA9EE3FF7E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98.46</c:v>
                </c:pt>
                <c:pt idx="1">
                  <c:v>99.75</c:v>
                </c:pt>
                <c:pt idx="2">
                  <c:v>100</c:v>
                </c:pt>
                <c:pt idx="3">
                  <c:v>100</c:v>
                </c:pt>
                <c:pt idx="4">
                  <c:v>100</c:v>
                </c:pt>
              </c:numCache>
            </c:numRef>
          </c:val>
          <c:extLst>
            <c:ext xmlns:c16="http://schemas.microsoft.com/office/drawing/2014/chart" uri="{C3380CC4-5D6E-409C-BE32-E72D297353CC}">
              <c16:uniqueId val="{00000000-9A59-49CE-A635-EE789429342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9A59-49CE-A635-EE789429342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148.66</c:v>
                </c:pt>
                <c:pt idx="1">
                  <c:v>152.02000000000001</c:v>
                </c:pt>
                <c:pt idx="2">
                  <c:v>159.46</c:v>
                </c:pt>
                <c:pt idx="3">
                  <c:v>155.51</c:v>
                </c:pt>
                <c:pt idx="4">
                  <c:v>194.42</c:v>
                </c:pt>
              </c:numCache>
            </c:numRef>
          </c:val>
          <c:extLst>
            <c:ext xmlns:c16="http://schemas.microsoft.com/office/drawing/2014/chart" uri="{C3380CC4-5D6E-409C-BE32-E72D297353CC}">
              <c16:uniqueId val="{00000000-8FAC-431D-A0BC-4B851C79A60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8FAC-431D-A0BC-4B851C79A60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J76" sqref="BJ7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四日市市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自治体職員</v>
      </c>
      <c r="AE8" s="49"/>
      <c r="AF8" s="49"/>
      <c r="AG8" s="49"/>
      <c r="AH8" s="49"/>
      <c r="AI8" s="49"/>
      <c r="AJ8" s="49"/>
      <c r="AK8" s="3"/>
      <c r="AL8" s="50">
        <f>データ!S6</f>
        <v>312168</v>
      </c>
      <c r="AM8" s="50"/>
      <c r="AN8" s="50"/>
      <c r="AO8" s="50"/>
      <c r="AP8" s="50"/>
      <c r="AQ8" s="50"/>
      <c r="AR8" s="50"/>
      <c r="AS8" s="50"/>
      <c r="AT8" s="45">
        <f>データ!T6</f>
        <v>206.45</v>
      </c>
      <c r="AU8" s="45"/>
      <c r="AV8" s="45"/>
      <c r="AW8" s="45"/>
      <c r="AX8" s="45"/>
      <c r="AY8" s="45"/>
      <c r="AZ8" s="45"/>
      <c r="BA8" s="45"/>
      <c r="BB8" s="45">
        <f>データ!U6</f>
        <v>1512.08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47.37</v>
      </c>
      <c r="J10" s="45"/>
      <c r="K10" s="45"/>
      <c r="L10" s="45"/>
      <c r="M10" s="45"/>
      <c r="N10" s="45"/>
      <c r="O10" s="45"/>
      <c r="P10" s="45">
        <f>データ!P6</f>
        <v>0.45</v>
      </c>
      <c r="Q10" s="45"/>
      <c r="R10" s="45"/>
      <c r="S10" s="45"/>
      <c r="T10" s="45"/>
      <c r="U10" s="45"/>
      <c r="V10" s="45"/>
      <c r="W10" s="45">
        <f>データ!Q6</f>
        <v>100</v>
      </c>
      <c r="X10" s="45"/>
      <c r="Y10" s="45"/>
      <c r="Z10" s="45"/>
      <c r="AA10" s="45"/>
      <c r="AB10" s="45"/>
      <c r="AC10" s="45"/>
      <c r="AD10" s="50">
        <f>データ!R6</f>
        <v>3456</v>
      </c>
      <c r="AE10" s="50"/>
      <c r="AF10" s="50"/>
      <c r="AG10" s="50"/>
      <c r="AH10" s="50"/>
      <c r="AI10" s="50"/>
      <c r="AJ10" s="50"/>
      <c r="AK10" s="2"/>
      <c r="AL10" s="50">
        <f>データ!V6</f>
        <v>1398</v>
      </c>
      <c r="AM10" s="50"/>
      <c r="AN10" s="50"/>
      <c r="AO10" s="50"/>
      <c r="AP10" s="50"/>
      <c r="AQ10" s="50"/>
      <c r="AR10" s="50"/>
      <c r="AS10" s="50"/>
      <c r="AT10" s="45">
        <f>データ!W6</f>
        <v>0.9</v>
      </c>
      <c r="AU10" s="45"/>
      <c r="AV10" s="45"/>
      <c r="AW10" s="45"/>
      <c r="AX10" s="45"/>
      <c r="AY10" s="45"/>
      <c r="AZ10" s="45"/>
      <c r="BA10" s="45"/>
      <c r="BB10" s="45">
        <f>データ!X6</f>
        <v>1553.33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109</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OjDGG9RQ4/8xBJOFxOFPqNGgMJhZhvdzI18sKVlqrZv5VTJknGNqFXNy53CJ7C2iqFHhhrtsEcfGqIw7+G7pUg==" saltValue="k1i6BbT9embsYEj2jZ+Nx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242021</v>
      </c>
      <c r="D6" s="33">
        <f t="shared" si="3"/>
        <v>46</v>
      </c>
      <c r="E6" s="33">
        <f t="shared" si="3"/>
        <v>17</v>
      </c>
      <c r="F6" s="33">
        <f t="shared" si="3"/>
        <v>4</v>
      </c>
      <c r="G6" s="33">
        <f t="shared" si="3"/>
        <v>0</v>
      </c>
      <c r="H6" s="33" t="str">
        <f t="shared" si="3"/>
        <v>三重県　四日市市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47.37</v>
      </c>
      <c r="P6" s="34">
        <f t="shared" si="3"/>
        <v>0.45</v>
      </c>
      <c r="Q6" s="34">
        <f t="shared" si="3"/>
        <v>100</v>
      </c>
      <c r="R6" s="34">
        <f t="shared" si="3"/>
        <v>3456</v>
      </c>
      <c r="S6" s="34">
        <f t="shared" si="3"/>
        <v>312168</v>
      </c>
      <c r="T6" s="34">
        <f t="shared" si="3"/>
        <v>206.45</v>
      </c>
      <c r="U6" s="34">
        <f t="shared" si="3"/>
        <v>1512.08</v>
      </c>
      <c r="V6" s="34">
        <f t="shared" si="3"/>
        <v>1398</v>
      </c>
      <c r="W6" s="34">
        <f t="shared" si="3"/>
        <v>0.9</v>
      </c>
      <c r="X6" s="34">
        <f t="shared" si="3"/>
        <v>1553.33</v>
      </c>
      <c r="Y6" s="35">
        <f>IF(Y7="",NA(),Y7)</f>
        <v>100</v>
      </c>
      <c r="Z6" s="35">
        <f t="shared" ref="Z6:AH6" si="4">IF(Z7="",NA(),Z7)</f>
        <v>100</v>
      </c>
      <c r="AA6" s="35">
        <f t="shared" si="4"/>
        <v>100</v>
      </c>
      <c r="AB6" s="35">
        <f t="shared" si="4"/>
        <v>100</v>
      </c>
      <c r="AC6" s="35">
        <f t="shared" si="4"/>
        <v>100</v>
      </c>
      <c r="AD6" s="35">
        <f t="shared" si="4"/>
        <v>101.24</v>
      </c>
      <c r="AE6" s="35">
        <f t="shared" si="4"/>
        <v>100.94</v>
      </c>
      <c r="AF6" s="35">
        <f t="shared" si="4"/>
        <v>100.85</v>
      </c>
      <c r="AG6" s="35">
        <f t="shared" si="4"/>
        <v>102.13</v>
      </c>
      <c r="AH6" s="35">
        <f t="shared" si="4"/>
        <v>101.72</v>
      </c>
      <c r="AI6" s="34" t="str">
        <f>IF(AI7="","",IF(AI7="-","【-】","【"&amp;SUBSTITUTE(TEXT(AI7,"#,##0.00"),"-","△")&amp;"】"))</f>
        <v>【101.92】</v>
      </c>
      <c r="AJ6" s="34">
        <f>IF(AJ7="",NA(),AJ7)</f>
        <v>0</v>
      </c>
      <c r="AK6" s="34">
        <f t="shared" ref="AK6:AS6" si="5">IF(AK7="",NA(),AK7)</f>
        <v>0</v>
      </c>
      <c r="AL6" s="34">
        <f t="shared" si="5"/>
        <v>0</v>
      </c>
      <c r="AM6" s="34">
        <f t="shared" si="5"/>
        <v>0</v>
      </c>
      <c r="AN6" s="34">
        <f t="shared" si="5"/>
        <v>0</v>
      </c>
      <c r="AO6" s="35">
        <f t="shared" si="5"/>
        <v>184.13</v>
      </c>
      <c r="AP6" s="35">
        <f t="shared" si="5"/>
        <v>101.85</v>
      </c>
      <c r="AQ6" s="35">
        <f t="shared" si="5"/>
        <v>110.77</v>
      </c>
      <c r="AR6" s="35">
        <f t="shared" si="5"/>
        <v>109.51</v>
      </c>
      <c r="AS6" s="35">
        <f t="shared" si="5"/>
        <v>112.88</v>
      </c>
      <c r="AT6" s="34" t="str">
        <f>IF(AT7="","",IF(AT7="-","【-】","【"&amp;SUBSTITUTE(TEXT(AT7,"#,##0.00"),"-","△")&amp;"】"))</f>
        <v>【88.06】</v>
      </c>
      <c r="AU6" s="34">
        <f>IF(AU7="",NA(),AU7)</f>
        <v>0</v>
      </c>
      <c r="AV6" s="34">
        <f t="shared" ref="AV6:BD6" si="6">IF(AV7="",NA(),AV7)</f>
        <v>0</v>
      </c>
      <c r="AW6" s="34">
        <f t="shared" si="6"/>
        <v>0</v>
      </c>
      <c r="AX6" s="34">
        <f t="shared" si="6"/>
        <v>0</v>
      </c>
      <c r="AY6" s="34">
        <f t="shared" si="6"/>
        <v>0</v>
      </c>
      <c r="AZ6" s="35">
        <f t="shared" si="6"/>
        <v>63.22</v>
      </c>
      <c r="BA6" s="35">
        <f t="shared" si="6"/>
        <v>49.07</v>
      </c>
      <c r="BB6" s="35">
        <f t="shared" si="6"/>
        <v>46.78</v>
      </c>
      <c r="BC6" s="35">
        <f t="shared" si="6"/>
        <v>47.44</v>
      </c>
      <c r="BD6" s="35">
        <f t="shared" si="6"/>
        <v>49.18</v>
      </c>
      <c r="BE6" s="34" t="str">
        <f>IF(BE7="","",IF(BE7="-","【-】","【"&amp;SUBSTITUTE(TEXT(BE7,"#,##0.00"),"-","△")&amp;"】"))</f>
        <v>【54.23】</v>
      </c>
      <c r="BF6" s="35">
        <f>IF(BF7="",NA(),BF7)</f>
        <v>4123.17</v>
      </c>
      <c r="BG6" s="35">
        <f t="shared" ref="BG6:BO6" si="7">IF(BG7="",NA(),BG7)</f>
        <v>4145.13</v>
      </c>
      <c r="BH6" s="35">
        <f t="shared" si="7"/>
        <v>4124.1499999999996</v>
      </c>
      <c r="BI6" s="35">
        <f t="shared" si="7"/>
        <v>4306.63</v>
      </c>
      <c r="BJ6" s="35">
        <f t="shared" si="7"/>
        <v>3558.16</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98.46</v>
      </c>
      <c r="BR6" s="35">
        <f t="shared" ref="BR6:BZ6" si="8">IF(BR7="",NA(),BR7)</f>
        <v>99.75</v>
      </c>
      <c r="BS6" s="35">
        <f t="shared" si="8"/>
        <v>100</v>
      </c>
      <c r="BT6" s="35">
        <f t="shared" si="8"/>
        <v>100</v>
      </c>
      <c r="BU6" s="35">
        <f t="shared" si="8"/>
        <v>100</v>
      </c>
      <c r="BV6" s="35">
        <f t="shared" si="8"/>
        <v>66.56</v>
      </c>
      <c r="BW6" s="35">
        <f t="shared" si="8"/>
        <v>66.22</v>
      </c>
      <c r="BX6" s="35">
        <f t="shared" si="8"/>
        <v>69.87</v>
      </c>
      <c r="BY6" s="35">
        <f t="shared" si="8"/>
        <v>74.3</v>
      </c>
      <c r="BZ6" s="35">
        <f t="shared" si="8"/>
        <v>72.260000000000005</v>
      </c>
      <c r="CA6" s="34" t="str">
        <f>IF(CA7="","",IF(CA7="-","【-】","【"&amp;SUBSTITUTE(TEXT(CA7,"#,##0.00"),"-","△")&amp;"】"))</f>
        <v>【74.48】</v>
      </c>
      <c r="CB6" s="35">
        <f>IF(CB7="",NA(),CB7)</f>
        <v>148.66</v>
      </c>
      <c r="CC6" s="35">
        <f t="shared" ref="CC6:CK6" si="9">IF(CC7="",NA(),CC7)</f>
        <v>152.02000000000001</v>
      </c>
      <c r="CD6" s="35">
        <f t="shared" si="9"/>
        <v>159.46</v>
      </c>
      <c r="CE6" s="35">
        <f t="shared" si="9"/>
        <v>155.51</v>
      </c>
      <c r="CF6" s="35">
        <f t="shared" si="9"/>
        <v>194.42</v>
      </c>
      <c r="CG6" s="35">
        <f t="shared" si="9"/>
        <v>244.29</v>
      </c>
      <c r="CH6" s="35">
        <f t="shared" si="9"/>
        <v>246.72</v>
      </c>
      <c r="CI6" s="35">
        <f t="shared" si="9"/>
        <v>234.96</v>
      </c>
      <c r="CJ6" s="35">
        <f t="shared" si="9"/>
        <v>221.81</v>
      </c>
      <c r="CK6" s="35">
        <f t="shared" si="9"/>
        <v>230.02</v>
      </c>
      <c r="CL6" s="34" t="str">
        <f>IF(CL7="","",IF(CL7="-","【-】","【"&amp;SUBSTITUTE(TEXT(CL7,"#,##0.00"),"-","△")&amp;"】"))</f>
        <v>【219.46】</v>
      </c>
      <c r="CM6" s="35">
        <f>IF(CM7="",NA(),CM7)</f>
        <v>4.6900000000000004</v>
      </c>
      <c r="CN6" s="35">
        <f t="shared" ref="CN6:CV6" si="10">IF(CN7="",NA(),CN7)</f>
        <v>4.6900000000000004</v>
      </c>
      <c r="CO6" s="35">
        <f t="shared" si="10"/>
        <v>4.33</v>
      </c>
      <c r="CP6" s="35">
        <f t="shared" si="10"/>
        <v>4.33</v>
      </c>
      <c r="CQ6" s="35">
        <f t="shared" si="10"/>
        <v>4.33</v>
      </c>
      <c r="CR6" s="35">
        <f t="shared" si="10"/>
        <v>43.58</v>
      </c>
      <c r="CS6" s="35">
        <f t="shared" si="10"/>
        <v>41.35</v>
      </c>
      <c r="CT6" s="35">
        <f t="shared" si="10"/>
        <v>42.9</v>
      </c>
      <c r="CU6" s="35">
        <f t="shared" si="10"/>
        <v>43.36</v>
      </c>
      <c r="CV6" s="35">
        <f t="shared" si="10"/>
        <v>42.56</v>
      </c>
      <c r="CW6" s="34" t="str">
        <f>IF(CW7="","",IF(CW7="-","【-】","【"&amp;SUBSTITUTE(TEXT(CW7,"#,##0.00"),"-","△")&amp;"】"))</f>
        <v>【42.82】</v>
      </c>
      <c r="CX6" s="35">
        <f>IF(CX7="",NA(),CX7)</f>
        <v>67.09</v>
      </c>
      <c r="CY6" s="35">
        <f t="shared" ref="CY6:DG6" si="11">IF(CY7="",NA(),CY7)</f>
        <v>66.23</v>
      </c>
      <c r="CZ6" s="35">
        <f t="shared" si="11"/>
        <v>69.11</v>
      </c>
      <c r="DA6" s="35">
        <f t="shared" si="11"/>
        <v>71.900000000000006</v>
      </c>
      <c r="DB6" s="35">
        <f t="shared" si="11"/>
        <v>71.319999999999993</v>
      </c>
      <c r="DC6" s="35">
        <f t="shared" si="11"/>
        <v>82.35</v>
      </c>
      <c r="DD6" s="35">
        <f t="shared" si="11"/>
        <v>82.9</v>
      </c>
      <c r="DE6" s="35">
        <f t="shared" si="11"/>
        <v>83.5</v>
      </c>
      <c r="DF6" s="35">
        <f t="shared" si="11"/>
        <v>83.06</v>
      </c>
      <c r="DG6" s="35">
        <f t="shared" si="11"/>
        <v>83.32</v>
      </c>
      <c r="DH6" s="34" t="str">
        <f>IF(DH7="","",IF(DH7="-","【-】","【"&amp;SUBSTITUTE(TEXT(DH7,"#,##0.00"),"-","△")&amp;"】"))</f>
        <v>【83.36】</v>
      </c>
      <c r="DI6" s="35">
        <f>IF(DI7="",NA(),DI7)</f>
        <v>20.190000000000001</v>
      </c>
      <c r="DJ6" s="35">
        <f t="shared" ref="DJ6:DR6" si="12">IF(DJ7="",NA(),DJ7)</f>
        <v>21.02</v>
      </c>
      <c r="DK6" s="35">
        <f t="shared" si="12"/>
        <v>22.19</v>
      </c>
      <c r="DL6" s="35">
        <f t="shared" si="12"/>
        <v>23.5</v>
      </c>
      <c r="DM6" s="35">
        <f t="shared" si="12"/>
        <v>24.31</v>
      </c>
      <c r="DN6" s="35">
        <f t="shared" si="12"/>
        <v>22.34</v>
      </c>
      <c r="DO6" s="35">
        <f t="shared" si="12"/>
        <v>22.79</v>
      </c>
      <c r="DP6" s="35">
        <f t="shared" si="12"/>
        <v>22.77</v>
      </c>
      <c r="DQ6" s="35">
        <f t="shared" si="12"/>
        <v>23.93</v>
      </c>
      <c r="DR6" s="35">
        <f t="shared" si="12"/>
        <v>24.68</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5">
        <f t="shared" si="13"/>
        <v>0.04</v>
      </c>
      <c r="EA6" s="34">
        <f t="shared" si="13"/>
        <v>0</v>
      </c>
      <c r="EB6" s="34">
        <f t="shared" si="13"/>
        <v>0</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8" s="36" customFormat="1" x14ac:dyDescent="0.15">
      <c r="A7" s="28"/>
      <c r="B7" s="37">
        <v>2018</v>
      </c>
      <c r="C7" s="37">
        <v>242021</v>
      </c>
      <c r="D7" s="37">
        <v>46</v>
      </c>
      <c r="E7" s="37">
        <v>17</v>
      </c>
      <c r="F7" s="37">
        <v>4</v>
      </c>
      <c r="G7" s="37">
        <v>0</v>
      </c>
      <c r="H7" s="37" t="s">
        <v>96</v>
      </c>
      <c r="I7" s="37" t="s">
        <v>97</v>
      </c>
      <c r="J7" s="37" t="s">
        <v>98</v>
      </c>
      <c r="K7" s="37" t="s">
        <v>99</v>
      </c>
      <c r="L7" s="37" t="s">
        <v>100</v>
      </c>
      <c r="M7" s="37" t="s">
        <v>101</v>
      </c>
      <c r="N7" s="38" t="s">
        <v>102</v>
      </c>
      <c r="O7" s="38">
        <v>47.37</v>
      </c>
      <c r="P7" s="38">
        <v>0.45</v>
      </c>
      <c r="Q7" s="38">
        <v>100</v>
      </c>
      <c r="R7" s="38">
        <v>3456</v>
      </c>
      <c r="S7" s="38">
        <v>312168</v>
      </c>
      <c r="T7" s="38">
        <v>206.45</v>
      </c>
      <c r="U7" s="38">
        <v>1512.08</v>
      </c>
      <c r="V7" s="38">
        <v>1398</v>
      </c>
      <c r="W7" s="38">
        <v>0.9</v>
      </c>
      <c r="X7" s="38">
        <v>1553.33</v>
      </c>
      <c r="Y7" s="38">
        <v>100</v>
      </c>
      <c r="Z7" s="38">
        <v>100</v>
      </c>
      <c r="AA7" s="38">
        <v>100</v>
      </c>
      <c r="AB7" s="38">
        <v>100</v>
      </c>
      <c r="AC7" s="38">
        <v>100</v>
      </c>
      <c r="AD7" s="38">
        <v>101.24</v>
      </c>
      <c r="AE7" s="38">
        <v>100.94</v>
      </c>
      <c r="AF7" s="38">
        <v>100.85</v>
      </c>
      <c r="AG7" s="38">
        <v>102.13</v>
      </c>
      <c r="AH7" s="38">
        <v>101.72</v>
      </c>
      <c r="AI7" s="38">
        <v>101.92</v>
      </c>
      <c r="AJ7" s="38">
        <v>0</v>
      </c>
      <c r="AK7" s="38">
        <v>0</v>
      </c>
      <c r="AL7" s="38">
        <v>0</v>
      </c>
      <c r="AM7" s="38">
        <v>0</v>
      </c>
      <c r="AN7" s="38">
        <v>0</v>
      </c>
      <c r="AO7" s="38">
        <v>184.13</v>
      </c>
      <c r="AP7" s="38">
        <v>101.85</v>
      </c>
      <c r="AQ7" s="38">
        <v>110.77</v>
      </c>
      <c r="AR7" s="38">
        <v>109.51</v>
      </c>
      <c r="AS7" s="38">
        <v>112.88</v>
      </c>
      <c r="AT7" s="38">
        <v>88.06</v>
      </c>
      <c r="AU7" s="38">
        <v>0</v>
      </c>
      <c r="AV7" s="38">
        <v>0</v>
      </c>
      <c r="AW7" s="38">
        <v>0</v>
      </c>
      <c r="AX7" s="38">
        <v>0</v>
      </c>
      <c r="AY7" s="38">
        <v>0</v>
      </c>
      <c r="AZ7" s="38">
        <v>63.22</v>
      </c>
      <c r="BA7" s="38">
        <v>49.07</v>
      </c>
      <c r="BB7" s="38">
        <v>46.78</v>
      </c>
      <c r="BC7" s="38">
        <v>47.44</v>
      </c>
      <c r="BD7" s="38">
        <v>49.18</v>
      </c>
      <c r="BE7" s="38">
        <v>54.23</v>
      </c>
      <c r="BF7" s="38">
        <v>4123.17</v>
      </c>
      <c r="BG7" s="38">
        <v>4145.13</v>
      </c>
      <c r="BH7" s="38">
        <v>4124.1499999999996</v>
      </c>
      <c r="BI7" s="38">
        <v>4306.63</v>
      </c>
      <c r="BJ7" s="38">
        <v>3558.16</v>
      </c>
      <c r="BK7" s="38">
        <v>1436</v>
      </c>
      <c r="BL7" s="38">
        <v>1434.89</v>
      </c>
      <c r="BM7" s="38">
        <v>1298.9100000000001</v>
      </c>
      <c r="BN7" s="38">
        <v>1243.71</v>
      </c>
      <c r="BO7" s="38">
        <v>1194.1500000000001</v>
      </c>
      <c r="BP7" s="38">
        <v>1209.4000000000001</v>
      </c>
      <c r="BQ7" s="38">
        <v>98.46</v>
      </c>
      <c r="BR7" s="38">
        <v>99.75</v>
      </c>
      <c r="BS7" s="38">
        <v>100</v>
      </c>
      <c r="BT7" s="38">
        <v>100</v>
      </c>
      <c r="BU7" s="38">
        <v>100</v>
      </c>
      <c r="BV7" s="38">
        <v>66.56</v>
      </c>
      <c r="BW7" s="38">
        <v>66.22</v>
      </c>
      <c r="BX7" s="38">
        <v>69.87</v>
      </c>
      <c r="BY7" s="38">
        <v>74.3</v>
      </c>
      <c r="BZ7" s="38">
        <v>72.260000000000005</v>
      </c>
      <c r="CA7" s="38">
        <v>74.48</v>
      </c>
      <c r="CB7" s="38">
        <v>148.66</v>
      </c>
      <c r="CC7" s="38">
        <v>152.02000000000001</v>
      </c>
      <c r="CD7" s="38">
        <v>159.46</v>
      </c>
      <c r="CE7" s="38">
        <v>155.51</v>
      </c>
      <c r="CF7" s="38">
        <v>194.42</v>
      </c>
      <c r="CG7" s="38">
        <v>244.29</v>
      </c>
      <c r="CH7" s="38">
        <v>246.72</v>
      </c>
      <c r="CI7" s="38">
        <v>234.96</v>
      </c>
      <c r="CJ7" s="38">
        <v>221.81</v>
      </c>
      <c r="CK7" s="38">
        <v>230.02</v>
      </c>
      <c r="CL7" s="38">
        <v>219.46</v>
      </c>
      <c r="CM7" s="38">
        <v>4.6900000000000004</v>
      </c>
      <c r="CN7" s="38">
        <v>4.6900000000000004</v>
      </c>
      <c r="CO7" s="38">
        <v>4.33</v>
      </c>
      <c r="CP7" s="38">
        <v>4.33</v>
      </c>
      <c r="CQ7" s="38">
        <v>4.33</v>
      </c>
      <c r="CR7" s="38">
        <v>43.58</v>
      </c>
      <c r="CS7" s="38">
        <v>41.35</v>
      </c>
      <c r="CT7" s="38">
        <v>42.9</v>
      </c>
      <c r="CU7" s="38">
        <v>43.36</v>
      </c>
      <c r="CV7" s="38">
        <v>42.56</v>
      </c>
      <c r="CW7" s="38">
        <v>42.82</v>
      </c>
      <c r="CX7" s="38">
        <v>67.09</v>
      </c>
      <c r="CY7" s="38">
        <v>66.23</v>
      </c>
      <c r="CZ7" s="38">
        <v>69.11</v>
      </c>
      <c r="DA7" s="38">
        <v>71.900000000000006</v>
      </c>
      <c r="DB7" s="38">
        <v>71.319999999999993</v>
      </c>
      <c r="DC7" s="38">
        <v>82.35</v>
      </c>
      <c r="DD7" s="38">
        <v>82.9</v>
      </c>
      <c r="DE7" s="38">
        <v>83.5</v>
      </c>
      <c r="DF7" s="38">
        <v>83.06</v>
      </c>
      <c r="DG7" s="38">
        <v>83.32</v>
      </c>
      <c r="DH7" s="38">
        <v>83.36</v>
      </c>
      <c r="DI7" s="38">
        <v>20.190000000000001</v>
      </c>
      <c r="DJ7" s="38">
        <v>21.02</v>
      </c>
      <c r="DK7" s="38">
        <v>22.19</v>
      </c>
      <c r="DL7" s="38">
        <v>23.5</v>
      </c>
      <c r="DM7" s="38">
        <v>24.31</v>
      </c>
      <c r="DN7" s="38">
        <v>22.34</v>
      </c>
      <c r="DO7" s="38">
        <v>22.79</v>
      </c>
      <c r="DP7" s="38">
        <v>22.77</v>
      </c>
      <c r="DQ7" s="38">
        <v>23.93</v>
      </c>
      <c r="DR7" s="38">
        <v>24.68</v>
      </c>
      <c r="DS7" s="38">
        <v>24.88</v>
      </c>
      <c r="DT7" s="38">
        <v>0</v>
      </c>
      <c r="DU7" s="38">
        <v>0</v>
      </c>
      <c r="DV7" s="38">
        <v>0</v>
      </c>
      <c r="DW7" s="38">
        <v>0</v>
      </c>
      <c r="DX7" s="38">
        <v>0</v>
      </c>
      <c r="DY7" s="38">
        <v>0</v>
      </c>
      <c r="DZ7" s="38">
        <v>0.04</v>
      </c>
      <c r="EA7" s="38">
        <v>0</v>
      </c>
      <c r="EB7" s="38">
        <v>0</v>
      </c>
      <c r="EC7" s="38">
        <v>0.01</v>
      </c>
      <c r="ED7" s="38">
        <v>0.01</v>
      </c>
      <c r="EE7" s="38">
        <v>0</v>
      </c>
      <c r="EF7" s="38">
        <v>0</v>
      </c>
      <c r="EG7" s="38">
        <v>0</v>
      </c>
      <c r="EH7" s="38">
        <v>0</v>
      </c>
      <c r="EI7" s="38">
        <v>0</v>
      </c>
      <c r="EJ7" s="38">
        <v>0.04</v>
      </c>
      <c r="EK7" s="38">
        <v>7.0000000000000007E-2</v>
      </c>
      <c r="EL7" s="38">
        <v>0.09</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神藤 孝彰</cp:lastModifiedBy>
  <dcterms:created xsi:type="dcterms:W3CDTF">2019-12-05T04:50:19Z</dcterms:created>
  <dcterms:modified xsi:type="dcterms:W3CDTF">2020-01-28T07:04:23Z</dcterms:modified>
  <cp:category/>
</cp:coreProperties>
</file>