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財政係(共有フォルダ)\県照会文書\地方公営企業関係\経営比較分析\令和元年度\各課回答\"/>
    </mc:Choice>
  </mc:AlternateContent>
  <workbookProtection workbookAlgorithmName="SHA-512" workbookHashValue="63xn5cjyldpTtnUXcGuHQ2dJbqZAUk61Xpa57OMwgrEQSlM7O4VsaZzmE4IJTlb4SFSBKqsUVnxYPbVe4nmTTg==" workbookSaltValue="0IDi6PLdE1tUDkSEzU9TU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<sst xmlns="http://schemas.openxmlformats.org/spreadsheetml/2006/main" count="225" uniqueCount="112">
  <si>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</si>
  <si>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</si>
  <si>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</si>
  <si>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</si>
  <si>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</si>
  <si>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</si>
  <si>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</si>
  <si>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</si>
  <si>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</si>
  <si>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</si>
  <si>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</si>
  <si>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</si>
  <si>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</si>
  <si>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</si>
  <si>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</si>
  <si>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</si>
  <si>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</si>
  <si>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</si>
  <si>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</si>
  <si>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</si>
  <si>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</si>
  <si>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</si>
  <si>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</si>
  <si>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</si>
  <si>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</si>
  <si>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</si>
  <si>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</si>
  <si>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</si>
  <si>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</si>
  <si>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</si>
  <si>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</si>
  <si>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</si>
  <si>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</si>
  <si>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</si>
  <si>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</si>
  <si>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</si>
  <si>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</si>
  <si>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</si>
  <si>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</si>
  <si>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</si>
  <si>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</si>
  <si>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</si>
  <si>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</si>
  <si>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</si>
  <si>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</si>
  <si>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</si>
  <si>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</si>
  <si>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</si>
  <si>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</si>
  <si>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</si>
  <si>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</si>
  <si>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</si>
  <si>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</si>
  <si>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</si>
  <si>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</si>
  <si>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</si>
  <si>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</si>
  <si>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</si>
  <si>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</si>
  <si>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</si>
  <si>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</si>
  <si>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</si>
  <si>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</si>
  <si>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</si>
  <si>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</si>
  <si>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</si>
  <si>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</si>
  <si>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</si>
  <si>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</si>
  <si>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</si>
  <si>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</si>
  <si>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</si>
  <si>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</si>
  <si>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</si>
  <si>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</si>
  <si>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</si>
  <si>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</si>
  <si>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</si>
  <si>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</si>
  <si>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</si>
  <si>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</si>
  <si>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</si>
  <si>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</si>
  <si>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</si>
  <si>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</si>
  <si>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</si>
  <si>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</si>
  <si>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</si>
  <si>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</si>
  <si>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</si>
  <si>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</si>
  <si>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</si>
  <si>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</si>
  <si>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</si>
  <si>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</si>
  <si>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</si>
  <si>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</si>
  <si>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</si>
  <si>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</si>
  <si>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</si>
  <si>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</si>
  <si>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</si>
  <si>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</si>
  <si>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</si>
  <si>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</si>
  <si>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</si>
  <si>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</si>
  <si>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</si>
  <si>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</si>
  <si>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現簡易水道施設は地元水道組合の所有物で有る事から、市としては更新を考えておりません。</t>
    <phoneticPr fontId="4"/>
  </si>
  <si>
    <t xml:space="preserve">　収益的収支比率は類似団体平均を上回っていますが100％を超えてはおらず、赤字になっています。（前年度からの繰越金によって賄われている。）料金回収率は類似団体平均値を上回る57.00％となっており、給水収益で賄われていない部分については地元の負担金で賄っています。給水原価32.28円は類似団体、全国平均値の10％程度と低い数値ですが、簡易水道施設が地元水道組合所有の所有であり地方債の償還がないためだと考えられます。
　また、施設利用率と有収率はともには類似団体平均値を上回っていますが今後の給水人口の減少などにより年々減少傾向になることが予想されます。
</t>
    <rPh sb="9" eb="11">
      <t>ルイジ</t>
    </rPh>
    <rPh sb="11" eb="13">
      <t>ダンタイ</t>
    </rPh>
    <rPh sb="13" eb="15">
      <t>ヘイキン</t>
    </rPh>
    <rPh sb="16" eb="18">
      <t>ウワマワ</t>
    </rPh>
    <rPh sb="29" eb="30">
      <t>コ</t>
    </rPh>
    <rPh sb="37" eb="39">
      <t>アカジ</t>
    </rPh>
    <rPh sb="48" eb="51">
      <t>ゼンネンド</t>
    </rPh>
    <rPh sb="54" eb="56">
      <t>クリコシ</t>
    </rPh>
    <rPh sb="56" eb="57">
      <t>キン</t>
    </rPh>
    <rPh sb="61" eb="62">
      <t>マカナ</t>
    </rPh>
    <rPh sb="83" eb="85">
      <t>ウワマワ</t>
    </rPh>
    <rPh sb="99" eb="101">
      <t>キュウスイ</t>
    </rPh>
    <rPh sb="101" eb="103">
      <t>シュウエキ</t>
    </rPh>
    <rPh sb="104" eb="105">
      <t>マカナ</t>
    </rPh>
    <rPh sb="111" eb="113">
      <t>ブブン</t>
    </rPh>
    <rPh sb="118" eb="120">
      <t>ジモト</t>
    </rPh>
    <rPh sb="121" eb="124">
      <t>フタンキン</t>
    </rPh>
    <rPh sb="125" eb="126">
      <t>マカナ</t>
    </rPh>
    <rPh sb="157" eb="159">
      <t>テイド</t>
    </rPh>
    <rPh sb="168" eb="170">
      <t>カンイ</t>
    </rPh>
    <rPh sb="170" eb="172">
      <t>スイドウ</t>
    </rPh>
    <rPh sb="172" eb="174">
      <t>シセツ</t>
    </rPh>
    <rPh sb="175" eb="177">
      <t>ジモト</t>
    </rPh>
    <rPh sb="177" eb="179">
      <t>スイドウ</t>
    </rPh>
    <rPh sb="179" eb="181">
      <t>クミアイ</t>
    </rPh>
    <rPh sb="181" eb="183">
      <t>ショユウ</t>
    </rPh>
    <rPh sb="184" eb="186">
      <t>ショユウ</t>
    </rPh>
    <rPh sb="189" eb="192">
      <t>チホウサイ</t>
    </rPh>
    <rPh sb="193" eb="195">
      <t>ショウカン</t>
    </rPh>
    <rPh sb="202" eb="203">
      <t>カンガ</t>
    </rPh>
    <rPh sb="220" eb="223">
      <t>ユウシュウリツ</t>
    </rPh>
    <rPh sb="236" eb="238">
      <t>ウワマワ</t>
    </rPh>
    <rPh sb="244" eb="246">
      <t>コンゴ</t>
    </rPh>
    <rPh sb="271" eb="273">
      <t>ヨソウ</t>
    </rPh>
    <phoneticPr fontId="4"/>
  </si>
  <si>
    <t>　一般会計からの繰入金を廃止して事業運営を進めており、維持管理費についてはすべて地元負担になっておりますが、引き続き、上水道事業への切り替えに向けた地元協議も実施してまいります。</t>
    <rPh sb="27" eb="29">
      <t>イジ</t>
    </rPh>
    <rPh sb="29" eb="32">
      <t>カンリヒ</t>
    </rPh>
    <rPh sb="40" eb="42">
      <t>ジモト</t>
    </rPh>
    <rPh sb="42" eb="44">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</si>
</sst>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1.07</c:v>
                </c:pt>
                <c:pt idx="1">
                  <c:v>0.22</c:v>
                </c:pt>
                <c:pt idx="2">
                  <c:v>0.09</c:v>
                </c:pt>
                <c:pt idx="3" formatCode="#,##0.00;&quot;△&quot;#,##0.00">
                  <c:v>0</c:v>
                </c:pt>
                <c:pt idx="4" formatCode="#,##0.00;&quot;△&quot;#,##0.00">
                  <c:v>0</c:v>
                </c:pt>
              </c:numCache>
            </c:numRef>
          </c:val>
          <c:extLst>
            <c:ext xmlns:c16="http://schemas.microsoft.com/office/drawing/2014/chart" uri="{C3380CC4-5D6E-409C-BE32-E72D297353CC}">
              <c16:uniqueId val="{00000000-D5FD-4F03-B2CB-3FDA6C74EF4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0.65</c:v>
                </c:pt>
                <c:pt idx="2">
                  <c:v>0.53</c:v>
                </c:pt>
                <c:pt idx="3">
                  <c:v>0.56999999999999995</c:v>
                </c:pt>
                <c:pt idx="4">
                  <c:v>0.62</c:v>
                </c:pt>
              </c:numCache>
            </c:numRef>
          </c:val>
          <c:smooth val="0"/>
          <c:extLst>
            <c:ext xmlns:c16="http://schemas.microsoft.com/office/drawing/2014/chart" uri="{C3380CC4-5D6E-409C-BE32-E72D297353CC}">
              <c16:uniqueId val="{00000001-D5FD-4F03-B2CB-3FDA6C74EF4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67.69</c:v>
                </c:pt>
                <c:pt idx="1">
                  <c:v>61.86</c:v>
                </c:pt>
                <c:pt idx="2">
                  <c:v>59.44</c:v>
                </c:pt>
                <c:pt idx="3">
                  <c:v>69.180000000000007</c:v>
                </c:pt>
                <c:pt idx="4">
                  <c:v>68.53</c:v>
                </c:pt>
              </c:numCache>
            </c:numRef>
          </c:val>
          <c:extLst>
            <c:ext xmlns:c16="http://schemas.microsoft.com/office/drawing/2014/chart" uri="{C3380CC4-5D6E-409C-BE32-E72D297353CC}">
              <c16:uniqueId val="{00000000-30E8-4D77-AB1C-7F76114EDD3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57.29</c:v>
                </c:pt>
                <c:pt idx="2">
                  <c:v>55.9</c:v>
                </c:pt>
                <c:pt idx="3">
                  <c:v>47.95</c:v>
                </c:pt>
                <c:pt idx="4">
                  <c:v>48.26</c:v>
                </c:pt>
              </c:numCache>
            </c:numRef>
          </c:val>
          <c:smooth val="0"/>
          <c:extLst>
            <c:ext xmlns:c16="http://schemas.microsoft.com/office/drawing/2014/chart" uri="{C3380CC4-5D6E-409C-BE32-E72D297353CC}">
              <c16:uniqueId val="{00000001-30E8-4D77-AB1C-7F76114EDD3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66.25</c:v>
                </c:pt>
                <c:pt idx="1">
                  <c:v>66.569999999999993</c:v>
                </c:pt>
                <c:pt idx="2">
                  <c:v>67.33</c:v>
                </c:pt>
                <c:pt idx="3">
                  <c:v>88.39</c:v>
                </c:pt>
                <c:pt idx="4">
                  <c:v>90.86</c:v>
                </c:pt>
              </c:numCache>
            </c:numRef>
          </c:val>
          <c:extLst>
            <c:ext xmlns:c16="http://schemas.microsoft.com/office/drawing/2014/chart" uri="{C3380CC4-5D6E-409C-BE32-E72D297353CC}">
              <c16:uniqueId val="{00000000-51AB-4847-BEDA-80299123DF4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73.69</c:v>
                </c:pt>
                <c:pt idx="2">
                  <c:v>73.28</c:v>
                </c:pt>
                <c:pt idx="3">
                  <c:v>74.900000000000006</c:v>
                </c:pt>
                <c:pt idx="4">
                  <c:v>72.72</c:v>
                </c:pt>
              </c:numCache>
            </c:numRef>
          </c:val>
          <c:smooth val="0"/>
          <c:extLst>
            <c:ext xmlns:c16="http://schemas.microsoft.com/office/drawing/2014/chart" uri="{C3380CC4-5D6E-409C-BE32-E72D297353CC}">
              <c16:uniqueId val="{00000001-51AB-4847-BEDA-80299123DF4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49.41</c:v>
                </c:pt>
                <c:pt idx="1">
                  <c:v>51.5</c:v>
                </c:pt>
                <c:pt idx="2">
                  <c:v>48.19</c:v>
                </c:pt>
                <c:pt idx="3">
                  <c:v>34.19</c:v>
                </c:pt>
                <c:pt idx="4">
                  <c:v>98.35</c:v>
                </c:pt>
              </c:numCache>
            </c:numRef>
          </c:val>
          <c:extLst>
            <c:ext xmlns:c16="http://schemas.microsoft.com/office/drawing/2014/chart" uri="{C3380CC4-5D6E-409C-BE32-E72D297353CC}">
              <c16:uniqueId val="{00000000-C270-4784-B7F5-9536C0BCD6A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76.27</c:v>
                </c:pt>
                <c:pt idx="2">
                  <c:v>77.56</c:v>
                </c:pt>
                <c:pt idx="3">
                  <c:v>74.05</c:v>
                </c:pt>
                <c:pt idx="4">
                  <c:v>73.25</c:v>
                </c:pt>
              </c:numCache>
            </c:numRef>
          </c:val>
          <c:smooth val="0"/>
          <c:extLst>
            <c:ext xmlns:c16="http://schemas.microsoft.com/office/drawing/2014/chart" uri="{C3380CC4-5D6E-409C-BE32-E72D297353CC}">
              <c16:uniqueId val="{00000001-C270-4784-B7F5-9536C0BCD6A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F5-4723-8968-209B6F14BA9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F5-4723-8968-209B6F14BA9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4-440A-B395-F3CB74E13F3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4-440A-B395-F3CB74E13F3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0-4909-A4BC-A0809819AEA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0-4909-A4BC-A0809819AEA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BE-4AA0-9E42-C8CFBA4A1B1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E-4AA0-9E42-C8CFBA4A1B1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3047.16</c:v>
                </c:pt>
                <c:pt idx="1">
                  <c:v>3499.11</c:v>
                </c:pt>
                <c:pt idx="2">
                  <c:v>3640.92</c:v>
                </c:pt>
                <c:pt idx="3" formatCode="#,##0.00;&quot;△&quot;#,##0.00">
                  <c:v>0</c:v>
                </c:pt>
                <c:pt idx="4" formatCode="#,##0.00;&quot;△&quot;#,##0.00">
                  <c:v>0</c:v>
                </c:pt>
              </c:numCache>
            </c:numRef>
          </c:val>
          <c:extLst>
            <c:ext xmlns:c16="http://schemas.microsoft.com/office/drawing/2014/chart" uri="{C3380CC4-5D6E-409C-BE32-E72D297353CC}">
              <c16:uniqueId val="{00000000-DB64-4D41-BA0F-C1FC3AF086E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1134.67</c:v>
                </c:pt>
                <c:pt idx="2">
                  <c:v>1144.79</c:v>
                </c:pt>
                <c:pt idx="3">
                  <c:v>1302.33</c:v>
                </c:pt>
                <c:pt idx="4">
                  <c:v>1274.21</c:v>
                </c:pt>
              </c:numCache>
            </c:numRef>
          </c:val>
          <c:smooth val="0"/>
          <c:extLst>
            <c:ext xmlns:c16="http://schemas.microsoft.com/office/drawing/2014/chart" uri="{C3380CC4-5D6E-409C-BE32-E72D297353CC}">
              <c16:uniqueId val="{00000001-DB64-4D41-BA0F-C1FC3AF086E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29.49</c:v>
                </c:pt>
                <c:pt idx="1">
                  <c:v>27.93</c:v>
                </c:pt>
                <c:pt idx="2">
                  <c:v>24.85</c:v>
                </c:pt>
                <c:pt idx="3">
                  <c:v>19.72</c:v>
                </c:pt>
                <c:pt idx="4">
                  <c:v>57</c:v>
                </c:pt>
              </c:numCache>
            </c:numRef>
          </c:val>
          <c:extLst>
            <c:ext xmlns:c16="http://schemas.microsoft.com/office/drawing/2014/chart" uri="{C3380CC4-5D6E-409C-BE32-E72D297353CC}">
              <c16:uniqueId val="{00000000-DFAE-411C-81B9-CACDEE1562F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40.6</c:v>
                </c:pt>
                <c:pt idx="2">
                  <c:v>56.04</c:v>
                </c:pt>
                <c:pt idx="3">
                  <c:v>40.89</c:v>
                </c:pt>
                <c:pt idx="4">
                  <c:v>41.25</c:v>
                </c:pt>
              </c:numCache>
            </c:numRef>
          </c:val>
          <c:smooth val="0"/>
          <c:extLst>
            <c:ext xmlns:c16="http://schemas.microsoft.com/office/drawing/2014/chart" uri="{C3380CC4-5D6E-409C-BE32-E72D297353CC}">
              <c16:uniqueId val="{00000001-DFAE-411C-81B9-CACDEE1562F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231.03</c:v>
                </c:pt>
                <c:pt idx="1">
                  <c:v>242.02</c:v>
                </c:pt>
                <c:pt idx="2">
                  <c:v>278.73</c:v>
                </c:pt>
                <c:pt idx="3">
                  <c:v>95</c:v>
                </c:pt>
                <c:pt idx="4">
                  <c:v>32.28</c:v>
                </c:pt>
              </c:numCache>
            </c:numRef>
          </c:val>
          <c:extLst>
            <c:ext xmlns:c16="http://schemas.microsoft.com/office/drawing/2014/chart" uri="{C3380CC4-5D6E-409C-BE32-E72D297353CC}">
              <c16:uniqueId val="{00000000-668A-4786-983F-D3D51CA9F96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440.03</c:v>
                </c:pt>
                <c:pt idx="2">
                  <c:v>304.35000000000002</c:v>
                </c:pt>
                <c:pt idx="3">
                  <c:v>383.2</c:v>
                </c:pt>
                <c:pt idx="4">
                  <c:v>383.25</c:v>
                </c:pt>
              </c:numCache>
            </c:numRef>
          </c:val>
          <c:smooth val="0"/>
          <c:extLst>
            <c:ext xmlns:c16="http://schemas.microsoft.com/office/drawing/2014/chart" uri="{C3380CC4-5D6E-409C-BE32-E72D297353CC}">
              <c16:uniqueId val="{00000001-668A-4786-983F-D3D51CA9F96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164568</v>
      </c>
      <c r="AM8" s="66"/>
      <c r="AN8" s="66"/>
      <c r="AO8" s="66"/>
      <c r="AP8" s="66"/>
      <c r="AQ8" s="66"/>
      <c r="AR8" s="66"/>
      <c r="AS8" s="66"/>
      <c r="AT8" s="65">
        <f>データ!$S$6</f>
        <v>623.58000000000004</v>
      </c>
      <c r="AU8" s="65"/>
      <c r="AV8" s="65"/>
      <c r="AW8" s="65"/>
      <c r="AX8" s="65"/>
      <c r="AY8" s="65"/>
      <c r="AZ8" s="65"/>
      <c r="BA8" s="65"/>
      <c r="BB8" s="65">
        <f>データ!$T$6</f>
        <v>263.91000000000003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0.67</v>
      </c>
      <c r="Q10" s="65"/>
      <c r="R10" s="65"/>
      <c r="S10" s="65"/>
      <c r="T10" s="65"/>
      <c r="U10" s="65"/>
      <c r="V10" s="65"/>
      <c r="W10" s="66">
        <f>データ!$Q$6</f>
        <v>720</v>
      </c>
      <c r="X10" s="66"/>
      <c r="Y10" s="66"/>
      <c r="Z10" s="66"/>
      <c r="AA10" s="66"/>
      <c r="AB10" s="66"/>
      <c r="AC10" s="66"/>
      <c r="AD10" s="2"/>
      <c r="AE10" s="2"/>
      <c r="AF10" s="2"/>
      <c r="AG10" s="2"/>
      <c r="AH10" s="2"/>
      <c r="AI10" s="2"/>
      <c r="AJ10" s="2"/>
      <c r="AK10" s="2"/>
      <c r="AL10" s="66">
        <f>データ!$U$6</f>
        <v>1104</v>
      </c>
      <c r="AM10" s="66"/>
      <c r="AN10" s="66"/>
      <c r="AO10" s="66"/>
      <c r="AP10" s="66"/>
      <c r="AQ10" s="66"/>
      <c r="AR10" s="66"/>
      <c r="AS10" s="66"/>
      <c r="AT10" s="65">
        <f>データ!$V$6</f>
        <v>1</v>
      </c>
      <c r="AU10" s="65"/>
      <c r="AV10" s="65"/>
      <c r="AW10" s="65"/>
      <c r="AX10" s="65"/>
      <c r="AY10" s="65"/>
      <c r="AZ10" s="65"/>
      <c r="BA10" s="65"/>
      <c r="BB10" s="65">
        <f>データ!$W$6</f>
        <v>1104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Q9Ufwh//wsg6Jd4aG6IHfE3psmnlJsiecO/viL/F+v41UmI20i7uzX3Uo101pIdSy2Z3+NBhf8SwdiPA7cA13g==" saltValue="NJzsYyBtmwzIuqgrEM7N8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242047</v>
      </c>
      <c r="D6" s="34">
        <f t="shared" si="3"/>
        <v>47</v>
      </c>
      <c r="E6" s="34">
        <f t="shared" si="3"/>
        <v>1</v>
      </c>
      <c r="F6" s="34">
        <f t="shared" si="3"/>
        <v>0</v>
      </c>
      <c r="G6" s="34">
        <f t="shared" si="3"/>
        <v>0</v>
      </c>
      <c r="H6" s="34" t="str">
        <f t="shared" si="3"/>
        <v>三重県　松阪市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0.67</v>
      </c>
      <c r="Q6" s="35">
        <f t="shared" si="3"/>
        <v>720</v>
      </c>
      <c r="R6" s="35">
        <f t="shared" si="3"/>
        <v>164568</v>
      </c>
      <c r="S6" s="35">
        <f t="shared" si="3"/>
        <v>623.58000000000004</v>
      </c>
      <c r="T6" s="35">
        <f t="shared" si="3"/>
        <v>263.91000000000003</v>
      </c>
      <c r="U6" s="35">
        <f t="shared" si="3"/>
        <v>1104</v>
      </c>
      <c r="V6" s="35">
        <f t="shared" si="3"/>
        <v>1</v>
      </c>
      <c r="W6" s="35">
        <f t="shared" si="3"/>
        <v>1104</v>
      </c>
      <c r="X6" s="36">
        <f>IF(X7="",NA(),X7)</f>
        <v>49.41</v>
      </c>
      <c r="Y6" s="36">
        <f t="shared" ref="Y6:AG6" si="4">IF(Y7="",NA(),Y7)</f>
        <v>51.5</v>
      </c>
      <c r="Z6" s="36">
        <f t="shared" si="4"/>
        <v>48.19</v>
      </c>
      <c r="AA6" s="36">
        <f t="shared" si="4"/>
        <v>34.19</v>
      </c>
      <c r="AB6" s="36">
        <f t="shared" si="4"/>
        <v>98.35</v>
      </c>
      <c r="AC6" s="36">
        <f t="shared" si="4"/>
        <v>75.09</v>
      </c>
      <c r="AD6" s="36">
        <f t="shared" si="4"/>
        <v>76.27</v>
      </c>
      <c r="AE6" s="36">
        <f t="shared" si="4"/>
        <v>77.56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3047.16</v>
      </c>
      <c r="BF6" s="36">
        <f t="shared" ref="BF6:BN6" si="7">IF(BF7="",NA(),BF7)</f>
        <v>3499.11</v>
      </c>
      <c r="BG6" s="36">
        <f t="shared" si="7"/>
        <v>3640.92</v>
      </c>
      <c r="BH6" s="35">
        <f t="shared" si="7"/>
        <v>0</v>
      </c>
      <c r="BI6" s="35">
        <f t="shared" si="7"/>
        <v>0</v>
      </c>
      <c r="BJ6" s="36">
        <f t="shared" si="7"/>
        <v>1228.58</v>
      </c>
      <c r="BK6" s="36">
        <f t="shared" si="7"/>
        <v>1134.67</v>
      </c>
      <c r="BL6" s="36">
        <f t="shared" si="7"/>
        <v>1144.79</v>
      </c>
      <c r="BM6" s="36">
        <f t="shared" si="7"/>
        <v>1302.33</v>
      </c>
      <c r="BN6" s="36">
        <f t="shared" si="7"/>
        <v>1274.21</v>
      </c>
      <c r="BO6" s="35" t="str">
        <f>IF(BO7="","",IF(BO7="-","【-】","【"&amp;SUBSTITUTE(TEXT(BO7,"#,##0.00"),"-","△")&amp;"】"))</f>
        <v>【1,074.14】</v>
      </c>
      <c r="BP6" s="36">
        <f>IF(BP7="",NA(),BP7)</f>
        <v>29.49</v>
      </c>
      <c r="BQ6" s="36">
        <f t="shared" ref="BQ6:BY6" si="8">IF(BQ7="",NA(),BQ7)</f>
        <v>27.93</v>
      </c>
      <c r="BR6" s="36">
        <f t="shared" si="8"/>
        <v>24.85</v>
      </c>
      <c r="BS6" s="36">
        <f t="shared" si="8"/>
        <v>19.72</v>
      </c>
      <c r="BT6" s="36">
        <f t="shared" si="8"/>
        <v>57</v>
      </c>
      <c r="BU6" s="36">
        <f t="shared" si="8"/>
        <v>53.81</v>
      </c>
      <c r="BV6" s="36">
        <f t="shared" si="8"/>
        <v>40.6</v>
      </c>
      <c r="BW6" s="36">
        <f t="shared" si="8"/>
        <v>56.04</v>
      </c>
      <c r="BX6" s="36">
        <f t="shared" si="8"/>
        <v>40.89</v>
      </c>
      <c r="BY6" s="36">
        <f t="shared" si="8"/>
        <v>41.25</v>
      </c>
      <c r="BZ6" s="35" t="str">
        <f>IF(BZ7="","",IF(BZ7="-","【-】","【"&amp;SUBSTITUTE(TEXT(BZ7,"#,##0.00"),"-","△")&amp;"】"))</f>
        <v>【54.36】</v>
      </c>
      <c r="CA6" s="36">
        <f>IF(CA7="",NA(),CA7)</f>
        <v>231.03</v>
      </c>
      <c r="CB6" s="36">
        <f t="shared" ref="CB6:CJ6" si="9">IF(CB7="",NA(),CB7)</f>
        <v>242.02</v>
      </c>
      <c r="CC6" s="36">
        <f t="shared" si="9"/>
        <v>278.73</v>
      </c>
      <c r="CD6" s="36">
        <f t="shared" si="9"/>
        <v>95</v>
      </c>
      <c r="CE6" s="36">
        <f t="shared" si="9"/>
        <v>32.28</v>
      </c>
      <c r="CF6" s="36">
        <f t="shared" si="9"/>
        <v>284.64999999999998</v>
      </c>
      <c r="CG6" s="36">
        <f t="shared" si="9"/>
        <v>440.03</v>
      </c>
      <c r="CH6" s="36">
        <f t="shared" si="9"/>
        <v>304.35000000000002</v>
      </c>
      <c r="CI6" s="36">
        <f t="shared" si="9"/>
        <v>383.2</v>
      </c>
      <c r="CJ6" s="36">
        <f t="shared" si="9"/>
        <v>383.25</v>
      </c>
      <c r="CK6" s="35" t="str">
        <f>IF(CK7="","",IF(CK7="-","【-】","【"&amp;SUBSTITUTE(TEXT(CK7,"#,##0.00"),"-","△")&amp;"】"))</f>
        <v>【296.40】</v>
      </c>
      <c r="CL6" s="36">
        <f>IF(CL7="",NA(),CL7)</f>
        <v>67.69</v>
      </c>
      <c r="CM6" s="36">
        <f t="shared" ref="CM6:CU6" si="10">IF(CM7="",NA(),CM7)</f>
        <v>61.86</v>
      </c>
      <c r="CN6" s="36">
        <f t="shared" si="10"/>
        <v>59.44</v>
      </c>
      <c r="CO6" s="36">
        <f t="shared" si="10"/>
        <v>69.180000000000007</v>
      </c>
      <c r="CP6" s="36">
        <f t="shared" si="10"/>
        <v>68.53</v>
      </c>
      <c r="CQ6" s="36">
        <f t="shared" si="10"/>
        <v>58.96</v>
      </c>
      <c r="CR6" s="36">
        <f t="shared" si="10"/>
        <v>57.29</v>
      </c>
      <c r="CS6" s="36">
        <f t="shared" si="10"/>
        <v>55.9</v>
      </c>
      <c r="CT6" s="36">
        <f t="shared" si="10"/>
        <v>47.95</v>
      </c>
      <c r="CU6" s="36">
        <f t="shared" si="10"/>
        <v>48.26</v>
      </c>
      <c r="CV6" s="35" t="str">
        <f>IF(CV7="","",IF(CV7="-","【-】","【"&amp;SUBSTITUTE(TEXT(CV7,"#,##0.00"),"-","△")&amp;"】"))</f>
        <v>【55.95】</v>
      </c>
      <c r="CW6" s="36">
        <f>IF(CW7="",NA(),CW7)</f>
        <v>66.25</v>
      </c>
      <c r="CX6" s="36">
        <f t="shared" ref="CX6:DF6" si="11">IF(CX7="",NA(),CX7)</f>
        <v>66.569999999999993</v>
      </c>
      <c r="CY6" s="36">
        <f t="shared" si="11"/>
        <v>67.33</v>
      </c>
      <c r="CZ6" s="36">
        <f t="shared" si="11"/>
        <v>88.39</v>
      </c>
      <c r="DA6" s="36">
        <f t="shared" si="11"/>
        <v>90.86</v>
      </c>
      <c r="DB6" s="36">
        <f t="shared" si="11"/>
        <v>76.58</v>
      </c>
      <c r="DC6" s="36">
        <f t="shared" si="11"/>
        <v>73.69</v>
      </c>
      <c r="DD6" s="36">
        <f t="shared" si="11"/>
        <v>73.28</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1.07</v>
      </c>
      <c r="EE6" s="36">
        <f t="shared" ref="EE6:EM6" si="14">IF(EE7="",NA(),EE7)</f>
        <v>0.22</v>
      </c>
      <c r="EF6" s="36">
        <f t="shared" si="14"/>
        <v>0.09</v>
      </c>
      <c r="EG6" s="35">
        <f t="shared" si="14"/>
        <v>0</v>
      </c>
      <c r="EH6" s="35">
        <f t="shared" si="14"/>
        <v>0</v>
      </c>
      <c r="EI6" s="36">
        <f t="shared" si="14"/>
        <v>0.98</v>
      </c>
      <c r="EJ6" s="36">
        <f t="shared" si="14"/>
        <v>0.65</v>
      </c>
      <c r="EK6" s="36">
        <f t="shared" si="14"/>
        <v>0.53</v>
      </c>
      <c r="EL6" s="36">
        <f t="shared" si="14"/>
        <v>0.56999999999999995</v>
      </c>
      <c r="EM6" s="36">
        <f t="shared" si="14"/>
        <v>0.62</v>
      </c>
      <c r="EN6" s="35" t="str">
        <f>IF(EN7="","",IF(EN7="-","【-】","【"&amp;SUBSTITUTE(TEXT(EN7,"#,##0.00"),"-","△")&amp;"】"))</f>
        <v>【0.54】</v>
      </c>
    </row>
    <row r="7" spans="1:144" s="37" customFormat="1" x14ac:dyDescent="0.15">
      <c r="A7" s="29"/>
      <c r="B7" s="38">
        <v>2018</v>
      </c>
      <c r="C7" s="38">
        <v>242047</v>
      </c>
      <c r="D7" s="38">
        <v>47</v>
      </c>
      <c r="E7" s="38">
        <v>1</v>
      </c>
      <c r="F7" s="38">
        <v>0</v>
      </c>
      <c r="G7" s="38">
        <v>0</v>
      </c>
      <c r="H7" s="38" t="s">
        <v>96</v>
      </c>
      <c r="I7" s="38" t="s">
        <v>97</v>
      </c>
      <c r="J7" s="38" t="s">
        <v>98</v>
      </c>
      <c r="K7" s="38" t="s">
        <v>99</v>
      </c>
      <c r="L7" s="38" t="s">
        <v>100</v>
      </c>
      <c r="M7" s="38" t="s">
        <v>101</v>
      </c>
      <c r="N7" s="39" t="s">
        <v>102</v>
      </c>
      <c r="O7" s="39" t="s">
        <v>103</v>
      </c>
      <c r="P7" s="39">
        <v>0.67</v>
      </c>
      <c r="Q7" s="39">
        <v>720</v>
      </c>
      <c r="R7" s="39">
        <v>164568</v>
      </c>
      <c r="S7" s="39">
        <v>623.58000000000004</v>
      </c>
      <c r="T7" s="39">
        <v>263.91000000000003</v>
      </c>
      <c r="U7" s="39">
        <v>1104</v>
      </c>
      <c r="V7" s="39">
        <v>1</v>
      </c>
      <c r="W7" s="39">
        <v>1104</v>
      </c>
      <c r="X7" s="39">
        <v>49.41</v>
      </c>
      <c r="Y7" s="39">
        <v>51.5</v>
      </c>
      <c r="Z7" s="39">
        <v>48.19</v>
      </c>
      <c r="AA7" s="39">
        <v>34.19</v>
      </c>
      <c r="AB7" s="39">
        <v>98.35</v>
      </c>
      <c r="AC7" s="39">
        <v>75.09</v>
      </c>
      <c r="AD7" s="39">
        <v>76.27</v>
      </c>
      <c r="AE7" s="39">
        <v>77.56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3047.16</v>
      </c>
      <c r="BF7" s="39">
        <v>3499.11</v>
      </c>
      <c r="BG7" s="39">
        <v>3640.92</v>
      </c>
      <c r="BH7" s="39">
        <v>0</v>
      </c>
      <c r="BI7" s="39">
        <v>0</v>
      </c>
      <c r="BJ7" s="39">
        <v>1228.58</v>
      </c>
      <c r="BK7" s="39">
        <v>1134.67</v>
      </c>
      <c r="BL7" s="39">
        <v>1144.79</v>
      </c>
      <c r="BM7" s="39">
        <v>1302.33</v>
      </c>
      <c r="BN7" s="39">
        <v>1274.21</v>
      </c>
      <c r="BO7" s="39">
        <v>1074.1400000000001</v>
      </c>
      <c r="BP7" s="39">
        <v>29.49</v>
      </c>
      <c r="BQ7" s="39">
        <v>27.93</v>
      </c>
      <c r="BR7" s="39">
        <v>24.85</v>
      </c>
      <c r="BS7" s="39">
        <v>19.72</v>
      </c>
      <c r="BT7" s="39">
        <v>57</v>
      </c>
      <c r="BU7" s="39">
        <v>53.81</v>
      </c>
      <c r="BV7" s="39">
        <v>40.6</v>
      </c>
      <c r="BW7" s="39">
        <v>56.04</v>
      </c>
      <c r="BX7" s="39">
        <v>40.89</v>
      </c>
      <c r="BY7" s="39">
        <v>41.25</v>
      </c>
      <c r="BZ7" s="39">
        <v>54.36</v>
      </c>
      <c r="CA7" s="39">
        <v>231.03</v>
      </c>
      <c r="CB7" s="39">
        <v>242.02</v>
      </c>
      <c r="CC7" s="39">
        <v>278.73</v>
      </c>
      <c r="CD7" s="39">
        <v>95</v>
      </c>
      <c r="CE7" s="39">
        <v>32.28</v>
      </c>
      <c r="CF7" s="39">
        <v>284.64999999999998</v>
      </c>
      <c r="CG7" s="39">
        <v>440.03</v>
      </c>
      <c r="CH7" s="39">
        <v>304.35000000000002</v>
      </c>
      <c r="CI7" s="39">
        <v>383.2</v>
      </c>
      <c r="CJ7" s="39">
        <v>383.25</v>
      </c>
      <c r="CK7" s="39">
        <v>296.39999999999998</v>
      </c>
      <c r="CL7" s="39">
        <v>67.69</v>
      </c>
      <c r="CM7" s="39">
        <v>61.86</v>
      </c>
      <c r="CN7" s="39">
        <v>59.44</v>
      </c>
      <c r="CO7" s="39">
        <v>69.180000000000007</v>
      </c>
      <c r="CP7" s="39">
        <v>68.53</v>
      </c>
      <c r="CQ7" s="39">
        <v>58.96</v>
      </c>
      <c r="CR7" s="39">
        <v>57.29</v>
      </c>
      <c r="CS7" s="39">
        <v>55.9</v>
      </c>
      <c r="CT7" s="39">
        <v>47.95</v>
      </c>
      <c r="CU7" s="39">
        <v>48.26</v>
      </c>
      <c r="CV7" s="39">
        <v>55.95</v>
      </c>
      <c r="CW7" s="39">
        <v>66.25</v>
      </c>
      <c r="CX7" s="39">
        <v>66.569999999999993</v>
      </c>
      <c r="CY7" s="39">
        <v>67.33</v>
      </c>
      <c r="CZ7" s="39">
        <v>88.39</v>
      </c>
      <c r="DA7" s="39">
        <v>90.86</v>
      </c>
      <c r="DB7" s="39">
        <v>76.58</v>
      </c>
      <c r="DC7" s="39">
        <v>73.69</v>
      </c>
      <c r="DD7" s="39">
        <v>73.28</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1.07</v>
      </c>
      <c r="EE7" s="39">
        <v>0.22</v>
      </c>
      <c r="EF7" s="39">
        <v>0.09</v>
      </c>
      <c r="EG7" s="39">
        <v>0</v>
      </c>
      <c r="EH7" s="39">
        <v>0</v>
      </c>
      <c r="EI7" s="39">
        <v>0.98</v>
      </c>
      <c r="EJ7" s="39">
        <v>0.65</v>
      </c>
      <c r="EK7" s="39">
        <v>0.53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2020-01-28T00:16:18Z</cp:lastPrinted>
  <dcterms:created xsi:type="dcterms:W3CDTF">2019-12-05T04:38:09Z</dcterms:created>
  <dcterms:modified xsi:type="dcterms:W3CDTF">2020-02-03T08:29:27Z</dcterms:modified>
  <cp:category/>
</cp:coreProperties>
</file>