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irohumi\Desktop\水道課\年度別\H３１　水道課\総務課報告\24度会町(経営比較分析表)\24 度会町H30年分\"/>
    </mc:Choice>
  </mc:AlternateContent>
  <workbookProtection workbookAlgorithmName="SHA-512" workbookHashValue="dGbVl85XHyfL8AfrviMGAiTkVtZfKsIWSEJ5PDrDeAplxh5+xx1lLF2U3VJIoTrglyMrl77IVkOUvP6XSYle/w==" workbookSaltValue="9Tt0wCzrWt1Fl8NvBRDL9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<sst xmlns="http://schemas.openxmlformats.org/spreadsheetml/2006/main" count="286" uniqueCount="107">
  <si>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</si>
  <si>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</si>
  <si>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</si>
  <si>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</si>
  <si>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</si>
  <si>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</si>
  <si>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</si>
  <si>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</si>
  <si>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</si>
  <si>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</si>
  <si>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</si>
  <si>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</si>
  <si>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</si>
  <si>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</si>
  <si>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</si>
  <si>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</si>
  <si>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</si>
  <si>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</si>
  <si>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</si>
  <si>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</si>
  <si>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</si>
  <si>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</si>
  <si>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</si>
  <si>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</si>
  <si>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</si>
  <si>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</si>
  <si>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</si>
  <si>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</si>
  <si>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</si>
  <si>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</si>
  <si>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</si>
  <si>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</si>
  <si>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</si>
  <si>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</si>
  <si>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</si>
  <si>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</si>
  <si>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</si>
  <si>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</si>
  <si>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</si>
  <si>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</si>
  <si>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</si>
  <si>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</si>
  <si>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</si>
  <si>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</si>
  <si>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</si>
  <si>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</si>
  <si>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</si>
  <si>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</si>
  <si>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</si>
  <si>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</si>
  <si>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</si>
  <si>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</si>
  <si>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</si>
  <si>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</si>
  <si>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</si>
  <si>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</si>
  <si>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</si>
  <si>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</si>
  <si>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</si>
  <si>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</si>
  <si>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</si>
  <si>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</si>
  <si>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</si>
  <si>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</si>
  <si>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</si>
  <si>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</si>
  <si>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</si>
  <si>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</si>
  <si>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</si>
  <si>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</si>
  <si>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</si>
  <si>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</si>
  <si>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</si>
  <si>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</si>
  <si>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</si>
  <si>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</si>
  <si>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</si>
  <si>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</si>
  <si>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</si>
  <si>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</si>
  <si>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</si>
  <si>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</si>
  <si>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</si>
  <si>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</si>
  <si>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</si>
  <si>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</si>
  <si>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</si>
  <si>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</si>
  <si>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</si>
  <si>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</si>
  <si>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</si>
  <si>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</si>
  <si>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度会町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</si>
  <si>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</si>
  <si>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</si>
  <si>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</si>
  <si>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</si>
  <si>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</si>
  <si>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</si>
  <si>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</si>
  <si>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</si>
  <si>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</si>
  <si>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</si>
  <si>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</si>
  <si>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当町の経常収支比率は８９.１７％と１００％未満で、水道料金を平成２４年度の改定から据置いていることが主原因であることから、早急に改定に取り組む必要がある。
　累積欠損金比率と企業債残高対給水収益比率については水道料金を平成２４年度の改定から据置いていることと平成２３年度～平成２７年度の統合整備事業で多額の費用投資を行った結果、減価償却費が総費用の５４.６９％を占め、この間の投資財源として企業債を９億円借入れたことにより数値が悪化した。
　料金回収率及び供給単価は上記と同じ理由で横ばいであるのに、給水原価は施設維持等の経費とも高止まりとなっており、経費削減に苦慮している。
　施設利用率は類似団体平均値を上回っているものの、年々低下傾向にあり、人口の減少による配水量の減が大きな要因となっていると思われる。
　有収量は漏水調査を随時実施し、早期の修繕に努めていることもあり、どうにか高い効率性を維持している。</t>
    <rPh sb="1" eb="3">
      <t>トウチョウ</t>
    </rPh>
    <rPh sb="4" eb="6">
      <t>ケイジョウ</t>
    </rPh>
    <rPh sb="6" eb="8">
      <t>シュウシ</t>
    </rPh>
    <rPh sb="8" eb="10">
      <t>ヒリツ</t>
    </rPh>
    <rPh sb="22" eb="24">
      <t>ミマン</t>
    </rPh>
    <rPh sb="26" eb="28">
      <t>スイドウ</t>
    </rPh>
    <rPh sb="28" eb="30">
      <t>リョウキン</t>
    </rPh>
    <rPh sb="31" eb="33">
      <t>ヘイセイ</t>
    </rPh>
    <rPh sb="35" eb="37">
      <t>ネンド</t>
    </rPh>
    <rPh sb="38" eb="40">
      <t>カイテイ</t>
    </rPh>
    <rPh sb="42" eb="44">
      <t>スエオ</t>
    </rPh>
    <rPh sb="51" eb="54">
      <t>シュゲンイン</t>
    </rPh>
    <rPh sb="62" eb="64">
      <t>ソウキュウ</t>
    </rPh>
    <rPh sb="65" eb="67">
      <t>カイテイ</t>
    </rPh>
    <rPh sb="68" eb="69">
      <t>ト</t>
    </rPh>
    <rPh sb="70" eb="71">
      <t>ク</t>
    </rPh>
    <rPh sb="72" eb="74">
      <t>ヒツヨウ</t>
    </rPh>
    <rPh sb="80" eb="82">
      <t>ルイセキ</t>
    </rPh>
    <rPh sb="82" eb="84">
      <t>ケッソン</t>
    </rPh>
    <rPh sb="84" eb="85">
      <t>キン</t>
    </rPh>
    <rPh sb="85" eb="87">
      <t>ヒリツ</t>
    </rPh>
    <rPh sb="88" eb="90">
      <t>キギョウ</t>
    </rPh>
    <rPh sb="90" eb="91">
      <t>サイ</t>
    </rPh>
    <rPh sb="91" eb="93">
      <t>ザンダカ</t>
    </rPh>
    <rPh sb="93" eb="94">
      <t>タイ</t>
    </rPh>
    <rPh sb="94" eb="96">
      <t>キュウスイ</t>
    </rPh>
    <rPh sb="96" eb="98">
      <t>シュウエキ</t>
    </rPh>
    <rPh sb="98" eb="100">
      <t>ヒリツ</t>
    </rPh>
    <rPh sb="105" eb="107">
      <t>スイドウ</t>
    </rPh>
    <rPh sb="107" eb="109">
      <t>リョウキン</t>
    </rPh>
    <rPh sb="110" eb="112">
      <t>ヘイセイ</t>
    </rPh>
    <rPh sb="114" eb="116">
      <t>ネンド</t>
    </rPh>
    <rPh sb="117" eb="119">
      <t>カイテイ</t>
    </rPh>
    <rPh sb="121" eb="123">
      <t>スエオ</t>
    </rPh>
    <rPh sb="130" eb="132">
      <t>ヘイセイ</t>
    </rPh>
    <rPh sb="134" eb="136">
      <t>ネンド</t>
    </rPh>
    <rPh sb="137" eb="139">
      <t>ヘイセイ</t>
    </rPh>
    <rPh sb="141" eb="143">
      <t>ネンド</t>
    </rPh>
    <rPh sb="144" eb="146">
      <t>トウゴウ</t>
    </rPh>
    <rPh sb="146" eb="148">
      <t>セイビ</t>
    </rPh>
    <rPh sb="148" eb="150">
      <t>ジギョウ</t>
    </rPh>
    <rPh sb="151" eb="153">
      <t>タガク</t>
    </rPh>
    <rPh sb="154" eb="156">
      <t>ヒヨウ</t>
    </rPh>
    <rPh sb="156" eb="158">
      <t>トウシ</t>
    </rPh>
    <rPh sb="159" eb="160">
      <t>オコナ</t>
    </rPh>
    <rPh sb="162" eb="164">
      <t>ケッカ</t>
    </rPh>
    <rPh sb="165" eb="167">
      <t>ゲンカ</t>
    </rPh>
    <rPh sb="167" eb="169">
      <t>ショウキャク</t>
    </rPh>
    <rPh sb="169" eb="170">
      <t>ヒ</t>
    </rPh>
    <rPh sb="171" eb="174">
      <t>ソウヒヨウ</t>
    </rPh>
    <rPh sb="182" eb="183">
      <t>シ</t>
    </rPh>
    <rPh sb="187" eb="188">
      <t>カン</t>
    </rPh>
    <rPh sb="189" eb="191">
      <t>トウシ</t>
    </rPh>
    <rPh sb="191" eb="193">
      <t>ザイゲン</t>
    </rPh>
    <rPh sb="196" eb="198">
      <t>キギョウ</t>
    </rPh>
    <rPh sb="198" eb="199">
      <t>サイ</t>
    </rPh>
    <rPh sb="201" eb="203">
      <t>オクエン</t>
    </rPh>
    <rPh sb="203" eb="205">
      <t>カリイレ</t>
    </rPh>
    <rPh sb="212" eb="214">
      <t>スウチ</t>
    </rPh>
    <rPh sb="215" eb="217">
      <t>アッカ</t>
    </rPh>
    <rPh sb="222" eb="224">
      <t>リョウキン</t>
    </rPh>
    <rPh sb="224" eb="226">
      <t>カイシュウ</t>
    </rPh>
    <rPh sb="226" eb="227">
      <t>リツ</t>
    </rPh>
    <rPh sb="227" eb="228">
      <t>オヨ</t>
    </rPh>
    <rPh sb="229" eb="230">
      <t>キョウ</t>
    </rPh>
    <rPh sb="234" eb="236">
      <t>ジョウキ</t>
    </rPh>
    <rPh sb="237" eb="238">
      <t>オナ</t>
    </rPh>
    <rPh sb="239" eb="241">
      <t>リユウ</t>
    </rPh>
    <rPh sb="242" eb="243">
      <t>ヨコ</t>
    </rPh>
    <rPh sb="251" eb="253">
      <t>キュウスイ</t>
    </rPh>
    <rPh sb="253" eb="255">
      <t>ゲンカ</t>
    </rPh>
    <rPh sb="256" eb="258">
      <t>シセツ</t>
    </rPh>
    <rPh sb="258" eb="260">
      <t>イジ</t>
    </rPh>
    <rPh sb="260" eb="261">
      <t>トウ</t>
    </rPh>
    <rPh sb="262" eb="264">
      <t>ケイヒ</t>
    </rPh>
    <rPh sb="266" eb="268">
      <t>タカド</t>
    </rPh>
    <rPh sb="277" eb="279">
      <t>ケイヒ</t>
    </rPh>
    <rPh sb="279" eb="281">
      <t>サクゲン</t>
    </rPh>
    <rPh sb="282" eb="284">
      <t>クリョ</t>
    </rPh>
    <rPh sb="291" eb="293">
      <t>シセツ</t>
    </rPh>
    <rPh sb="293" eb="296">
      <t>リヨウリツ</t>
    </rPh>
    <rPh sb="297" eb="299">
      <t>ルイジ</t>
    </rPh>
    <rPh sb="299" eb="301">
      <t>ダンタイ</t>
    </rPh>
    <rPh sb="301" eb="304">
      <t>ヘイキンチ</t>
    </rPh>
    <rPh sb="305" eb="307">
      <t>ウワマワ</t>
    </rPh>
    <rPh sb="315" eb="317">
      <t>ネンネン</t>
    </rPh>
    <rPh sb="317" eb="319">
      <t>テイカ</t>
    </rPh>
    <rPh sb="319" eb="321">
      <t>ケイコウ</t>
    </rPh>
    <rPh sb="325" eb="327">
      <t>ジンコウ</t>
    </rPh>
    <rPh sb="328" eb="330">
      <t>ゲンショウ</t>
    </rPh>
    <rPh sb="335" eb="336">
      <t>リョウ</t>
    </rPh>
    <rPh sb="337" eb="338">
      <t>ゲン</t>
    </rPh>
    <rPh sb="339" eb="340">
      <t>オオ</t>
    </rPh>
    <rPh sb="342" eb="344">
      <t>ヨウイン</t>
    </rPh>
    <rPh sb="351" eb="352">
      <t>オモ</t>
    </rPh>
    <rPh sb="358" eb="360">
      <t>ユウシュウ</t>
    </rPh>
    <rPh sb="360" eb="361">
      <t>リョウ</t>
    </rPh>
    <rPh sb="362" eb="364">
      <t>ロウスイ</t>
    </rPh>
    <rPh sb="364" eb="366">
      <t>チョウサ</t>
    </rPh>
    <rPh sb="367" eb="369">
      <t>ズイジ</t>
    </rPh>
    <rPh sb="369" eb="371">
      <t>ジッシ</t>
    </rPh>
    <rPh sb="373" eb="375">
      <t>ソウキ</t>
    </rPh>
    <rPh sb="376" eb="378">
      <t>シュウゼン</t>
    </rPh>
    <rPh sb="379" eb="380">
      <t>ツト</t>
    </rPh>
    <rPh sb="394" eb="395">
      <t>タカ</t>
    </rPh>
    <rPh sb="396" eb="399">
      <t>コウリツセイ</t>
    </rPh>
    <rPh sb="400" eb="402">
      <t>イジ</t>
    </rPh>
    <phoneticPr fontId="4"/>
  </si>
  <si>
    <t>　当町の管路は全延長の７０％以上が昭和５０年度～昭和５７年度の水道拡張期に整備されていることから、経年化率は類似団体平均値の倍もあり、早急に安定した管の更新・耐震化を維持できるよう、その財源確保や経営に取り組む必要がある。</t>
    <rPh sb="1" eb="3">
      <t>トウチョウ</t>
    </rPh>
    <rPh sb="4" eb="6">
      <t>カンロ</t>
    </rPh>
    <rPh sb="7" eb="8">
      <t>ゼン</t>
    </rPh>
    <rPh sb="8" eb="10">
      <t>エンチョウ</t>
    </rPh>
    <rPh sb="14" eb="16">
      <t>イジョウ</t>
    </rPh>
    <rPh sb="17" eb="19">
      <t>ショウワ</t>
    </rPh>
    <rPh sb="21" eb="23">
      <t>ネンド</t>
    </rPh>
    <rPh sb="24" eb="26">
      <t>ショウワ</t>
    </rPh>
    <rPh sb="28" eb="30">
      <t>ネンド</t>
    </rPh>
    <rPh sb="49" eb="52">
      <t>ケイネンカ</t>
    </rPh>
    <rPh sb="52" eb="53">
      <t>リツ</t>
    </rPh>
    <rPh sb="105" eb="107">
      <t>ヒツヨウ</t>
    </rPh>
    <phoneticPr fontId="4"/>
  </si>
  <si>
    <t>　当町の経常収支比率、累積欠損金比率、企業債残高対給水収益比率、料金回収率は、類似団体平均値及び全国平均より数値が劣っている。これは、平成２４年度以降、水道料金を据置いていることと平成２３年度～平成２７年度の統合整備事業に多額の費用を投資した後に上水道事業に移行したことによる。施設の耐震化、管路の更新・耐震化に向け、平成３１年度に策定する経営戦略に基づき、あらゆる面での費用削減を図るとともに計画的に料金改定を実施し財源確保に努めていかなければならない。</t>
    <rPh sb="1" eb="3">
      <t>トウチョウ</t>
    </rPh>
    <rPh sb="4" eb="6">
      <t>ケイジョウ</t>
    </rPh>
    <rPh sb="6" eb="8">
      <t>シュウシ</t>
    </rPh>
    <rPh sb="8" eb="10">
      <t>ヒリツ</t>
    </rPh>
    <rPh sb="11" eb="13">
      <t>ルイセキ</t>
    </rPh>
    <rPh sb="13" eb="16">
      <t>ケッソンキン</t>
    </rPh>
    <rPh sb="16" eb="18">
      <t>ヒリツ</t>
    </rPh>
    <rPh sb="19" eb="21">
      <t>キギョウ</t>
    </rPh>
    <rPh sb="21" eb="22">
      <t>サイ</t>
    </rPh>
    <rPh sb="22" eb="24">
      <t>ザンダカ</t>
    </rPh>
    <rPh sb="24" eb="25">
      <t>タイ</t>
    </rPh>
    <rPh sb="25" eb="27">
      <t>キュウスイ</t>
    </rPh>
    <rPh sb="27" eb="29">
      <t>シュウエキ</t>
    </rPh>
    <rPh sb="29" eb="31">
      <t>ヒリツ</t>
    </rPh>
    <rPh sb="32" eb="34">
      <t>リョウキン</t>
    </rPh>
    <rPh sb="34" eb="36">
      <t>カイシュウ</t>
    </rPh>
    <rPh sb="36" eb="37">
      <t>リツ</t>
    </rPh>
    <rPh sb="39" eb="41">
      <t>ルイジ</t>
    </rPh>
    <rPh sb="41" eb="43">
      <t>ダンタイ</t>
    </rPh>
    <rPh sb="43" eb="46">
      <t>ヘイキンチ</t>
    </rPh>
    <rPh sb="46" eb="47">
      <t>オヨ</t>
    </rPh>
    <rPh sb="48" eb="50">
      <t>ゼンコク</t>
    </rPh>
    <rPh sb="50" eb="52">
      <t>ヘイキン</t>
    </rPh>
    <rPh sb="54" eb="56">
      <t>スウチ</t>
    </rPh>
    <rPh sb="57" eb="58">
      <t>オト</t>
    </rPh>
    <rPh sb="67" eb="69">
      <t>ヘイセイ</t>
    </rPh>
    <rPh sb="71" eb="73">
      <t>ネンド</t>
    </rPh>
    <rPh sb="73" eb="75">
      <t>イコウ</t>
    </rPh>
    <rPh sb="76" eb="78">
      <t>スイドウ</t>
    </rPh>
    <rPh sb="78" eb="80">
      <t>リョウキン</t>
    </rPh>
    <rPh sb="81" eb="83">
      <t>スエオ</t>
    </rPh>
    <rPh sb="90" eb="92">
      <t>ヘイセイ</t>
    </rPh>
    <rPh sb="94" eb="96">
      <t>ネンド</t>
    </rPh>
    <rPh sb="97" eb="99">
      <t>ヘイセイ</t>
    </rPh>
    <rPh sb="101" eb="103">
      <t>ネンド</t>
    </rPh>
    <rPh sb="104" eb="106">
      <t>トウゴウ</t>
    </rPh>
    <rPh sb="106" eb="108">
      <t>セイビ</t>
    </rPh>
    <rPh sb="108" eb="110">
      <t>ジギョウ</t>
    </rPh>
    <rPh sb="111" eb="113">
      <t>タガク</t>
    </rPh>
    <rPh sb="114" eb="116">
      <t>ヒヨウ</t>
    </rPh>
    <rPh sb="117" eb="119">
      <t>トウシ</t>
    </rPh>
    <rPh sb="121" eb="122">
      <t>ノチ</t>
    </rPh>
    <rPh sb="123" eb="126">
      <t>ジョウスイドウ</t>
    </rPh>
    <rPh sb="126" eb="128">
      <t>ジギョウ</t>
    </rPh>
    <rPh sb="129" eb="131">
      <t>イコウ</t>
    </rPh>
    <rPh sb="139" eb="141">
      <t>シセツ</t>
    </rPh>
    <rPh sb="142" eb="145">
      <t>タイシンカ</t>
    </rPh>
    <rPh sb="146" eb="148">
      <t>カンロ</t>
    </rPh>
    <rPh sb="149" eb="151">
      <t>コウシン</t>
    </rPh>
    <rPh sb="152" eb="155">
      <t>タイシンカ</t>
    </rPh>
    <rPh sb="156" eb="157">
      <t>ム</t>
    </rPh>
    <rPh sb="159" eb="161">
      <t>ヘイセイ</t>
    </rPh>
    <rPh sb="163" eb="165">
      <t>ネンド</t>
    </rPh>
    <rPh sb="166" eb="168">
      <t>サクテイ</t>
    </rPh>
    <rPh sb="170" eb="172">
      <t>ケイエイ</t>
    </rPh>
    <rPh sb="172" eb="174">
      <t>センリャク</t>
    </rPh>
    <rPh sb="175" eb="176">
      <t>モト</t>
    </rPh>
    <rPh sb="183" eb="184">
      <t>メン</t>
    </rPh>
    <rPh sb="186" eb="188">
      <t>ヒヨウ</t>
    </rPh>
    <rPh sb="188" eb="190">
      <t>サクゲン</t>
    </rPh>
    <rPh sb="191" eb="192">
      <t>ハカ</t>
    </rPh>
    <rPh sb="197" eb="200">
      <t>ケイカクテキ</t>
    </rPh>
    <rPh sb="201" eb="203">
      <t>リョウキン</t>
    </rPh>
    <rPh sb="203" eb="205">
      <t>カイテイ</t>
    </rPh>
    <rPh sb="206" eb="208">
      <t>ジッシ</t>
    </rPh>
    <rPh sb="209" eb="211">
      <t>ザイゲン</t>
    </rPh>
    <rPh sb="211" eb="213">
      <t>カクホ</t>
    </rPh>
    <rPh sb="214" eb="215">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</si>
</sst>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0.86</c:v>
                </c:pt>
                <c:pt idx="4">
                  <c:v>0.52</c:v>
                </c:pt>
              </c:numCache>
            </c:numRef>
          </c:val>
          <c:extLst>
            <c:ext xmlns:c16="http://schemas.microsoft.com/office/drawing/2014/chart" uri="{C3380CC4-5D6E-409C-BE32-E72D297353CC}">
              <c16:uniqueId val="{00000000-CACE-4490-A314-ABC1A8F3960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0.44</c:v>
                </c:pt>
                <c:pt idx="4">
                  <c:v>0.52</c:v>
                </c:pt>
              </c:numCache>
            </c:numRef>
          </c:val>
          <c:smooth val="0"/>
          <c:extLst>
            <c:ext xmlns:c16="http://schemas.microsoft.com/office/drawing/2014/chart" uri="{C3380CC4-5D6E-409C-BE32-E72D297353CC}">
              <c16:uniqueId val="{00000001-CACE-4490-A314-ABC1A8F3960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0</c:v>
                </c:pt>
                <c:pt idx="1">
                  <c:v>0</c:v>
                </c:pt>
                <c:pt idx="2">
                  <c:v>0</c:v>
                </c:pt>
                <c:pt idx="3">
                  <c:v>79.94</c:v>
                </c:pt>
                <c:pt idx="4">
                  <c:v>79.239999999999995</c:v>
                </c:pt>
              </c:numCache>
            </c:numRef>
          </c:val>
          <c:extLst>
            <c:ext xmlns:c16="http://schemas.microsoft.com/office/drawing/2014/chart" uri="{C3380CC4-5D6E-409C-BE32-E72D297353CC}">
              <c16:uniqueId val="{00000000-387A-424E-8A90-C5FD0A7B548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50.24</c:v>
                </c:pt>
                <c:pt idx="4">
                  <c:v>50.29</c:v>
                </c:pt>
              </c:numCache>
            </c:numRef>
          </c:val>
          <c:smooth val="0"/>
          <c:extLst>
            <c:ext xmlns:c16="http://schemas.microsoft.com/office/drawing/2014/chart" uri="{C3380CC4-5D6E-409C-BE32-E72D297353CC}">
              <c16:uniqueId val="{00000001-387A-424E-8A90-C5FD0A7B548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0</c:v>
                </c:pt>
                <c:pt idx="1">
                  <c:v>0</c:v>
                </c:pt>
                <c:pt idx="2">
                  <c:v>0</c:v>
                </c:pt>
                <c:pt idx="3">
                  <c:v>84.59</c:v>
                </c:pt>
                <c:pt idx="4">
                  <c:v>83.47</c:v>
                </c:pt>
              </c:numCache>
            </c:numRef>
          </c:val>
          <c:extLst>
            <c:ext xmlns:c16="http://schemas.microsoft.com/office/drawing/2014/chart" uri="{C3380CC4-5D6E-409C-BE32-E72D297353CC}">
              <c16:uniqueId val="{00000000-F711-4A9F-B87B-8009D519D4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78.650000000000006</c:v>
                </c:pt>
                <c:pt idx="4">
                  <c:v>77.73</c:v>
                </c:pt>
              </c:numCache>
            </c:numRef>
          </c:val>
          <c:smooth val="0"/>
          <c:extLst>
            <c:ext xmlns:c16="http://schemas.microsoft.com/office/drawing/2014/chart" uri="{C3380CC4-5D6E-409C-BE32-E72D297353CC}">
              <c16:uniqueId val="{00000001-F711-4A9F-B87B-8009D519D4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0</c:v>
                </c:pt>
                <c:pt idx="1">
                  <c:v>0</c:v>
                </c:pt>
                <c:pt idx="2">
                  <c:v>0</c:v>
                </c:pt>
                <c:pt idx="3">
                  <c:v>88.42</c:v>
                </c:pt>
                <c:pt idx="4">
                  <c:v>89.17</c:v>
                </c:pt>
              </c:numCache>
            </c:numRef>
          </c:val>
          <c:extLst>
            <c:ext xmlns:c16="http://schemas.microsoft.com/office/drawing/2014/chart" uri="{C3380CC4-5D6E-409C-BE32-E72D297353CC}">
              <c16:uniqueId val="{00000000-8F96-4801-9481-CE7EF58934F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104.47</c:v>
                </c:pt>
                <c:pt idx="4">
                  <c:v>103.81</c:v>
                </c:pt>
              </c:numCache>
            </c:numRef>
          </c:val>
          <c:smooth val="0"/>
          <c:extLst>
            <c:ext xmlns:c16="http://schemas.microsoft.com/office/drawing/2014/chart" uri="{C3380CC4-5D6E-409C-BE32-E72D297353CC}">
              <c16:uniqueId val="{00000001-8F96-4801-9481-CE7EF58934F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0</c:v>
                </c:pt>
                <c:pt idx="1">
                  <c:v>0</c:v>
                </c:pt>
                <c:pt idx="2">
                  <c:v>0</c:v>
                </c:pt>
                <c:pt idx="3">
                  <c:v>5.62</c:v>
                </c:pt>
                <c:pt idx="4">
                  <c:v>10.6</c:v>
                </c:pt>
              </c:numCache>
            </c:numRef>
          </c:val>
          <c:extLst>
            <c:ext xmlns:c16="http://schemas.microsoft.com/office/drawing/2014/chart" uri="{C3380CC4-5D6E-409C-BE32-E72D297353CC}">
              <c16:uniqueId val="{00000000-A5C2-404A-9632-C7C48369AB9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45.14</c:v>
                </c:pt>
                <c:pt idx="4">
                  <c:v>45.85</c:v>
                </c:pt>
              </c:numCache>
            </c:numRef>
          </c:val>
          <c:smooth val="0"/>
          <c:extLst>
            <c:ext xmlns:c16="http://schemas.microsoft.com/office/drawing/2014/chart" uri="{C3380CC4-5D6E-409C-BE32-E72D297353CC}">
              <c16:uniqueId val="{00000001-A5C2-404A-9632-C7C48369AB9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26.64</c:v>
                </c:pt>
                <c:pt idx="4">
                  <c:v>38.31</c:v>
                </c:pt>
              </c:numCache>
            </c:numRef>
          </c:val>
          <c:extLst>
            <c:ext xmlns:c16="http://schemas.microsoft.com/office/drawing/2014/chart" uri="{C3380CC4-5D6E-409C-BE32-E72D297353CC}">
              <c16:uniqueId val="{00000000-3F7B-4658-AB77-13CD615A5BB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13.58</c:v>
                </c:pt>
                <c:pt idx="4">
                  <c:v>14.13</c:v>
                </c:pt>
              </c:numCache>
            </c:numRef>
          </c:val>
          <c:smooth val="0"/>
          <c:extLst>
            <c:ext xmlns:c16="http://schemas.microsoft.com/office/drawing/2014/chart" uri="{C3380CC4-5D6E-409C-BE32-E72D297353CC}">
              <c16:uniqueId val="{00000001-3F7B-4658-AB77-13CD615A5BB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32.61</c:v>
                </c:pt>
                <c:pt idx="4">
                  <c:v>59.03</c:v>
                </c:pt>
              </c:numCache>
            </c:numRef>
          </c:val>
          <c:extLst>
            <c:ext xmlns:c16="http://schemas.microsoft.com/office/drawing/2014/chart" uri="{C3380CC4-5D6E-409C-BE32-E72D297353CC}">
              <c16:uniqueId val="{00000000-5FE3-426A-87C2-3C56590861B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16.399999999999999</c:v>
                </c:pt>
                <c:pt idx="4">
                  <c:v>25.66</c:v>
                </c:pt>
              </c:numCache>
            </c:numRef>
          </c:val>
          <c:smooth val="0"/>
          <c:extLst>
            <c:ext xmlns:c16="http://schemas.microsoft.com/office/drawing/2014/chart" uri="{C3380CC4-5D6E-409C-BE32-E72D297353CC}">
              <c16:uniqueId val="{00000001-5FE3-426A-87C2-3C56590861B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0</c:v>
                </c:pt>
                <c:pt idx="1">
                  <c:v>0</c:v>
                </c:pt>
                <c:pt idx="2">
                  <c:v>0</c:v>
                </c:pt>
                <c:pt idx="3">
                  <c:v>330.13</c:v>
                </c:pt>
                <c:pt idx="4">
                  <c:v>173.95</c:v>
                </c:pt>
              </c:numCache>
            </c:numRef>
          </c:val>
          <c:extLst>
            <c:ext xmlns:c16="http://schemas.microsoft.com/office/drawing/2014/chart" uri="{C3380CC4-5D6E-409C-BE32-E72D297353CC}">
              <c16:uniqueId val="{00000000-D8A7-4D9F-8758-3A2EE53644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293.23</c:v>
                </c:pt>
                <c:pt idx="4">
                  <c:v>300.14</c:v>
                </c:pt>
              </c:numCache>
            </c:numRef>
          </c:val>
          <c:smooth val="0"/>
          <c:extLst>
            <c:ext xmlns:c16="http://schemas.microsoft.com/office/drawing/2014/chart" uri="{C3380CC4-5D6E-409C-BE32-E72D297353CC}">
              <c16:uniqueId val="{00000001-D8A7-4D9F-8758-3A2EE53644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702.96</c:v>
                </c:pt>
                <c:pt idx="4">
                  <c:v>700.29</c:v>
                </c:pt>
              </c:numCache>
            </c:numRef>
          </c:val>
          <c:extLst>
            <c:ext xmlns:c16="http://schemas.microsoft.com/office/drawing/2014/chart" uri="{C3380CC4-5D6E-409C-BE32-E72D297353CC}">
              <c16:uniqueId val="{00000000-0697-4080-8C21-D685A2D777E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542.29999999999995</c:v>
                </c:pt>
                <c:pt idx="4">
                  <c:v>566.65</c:v>
                </c:pt>
              </c:numCache>
            </c:numRef>
          </c:val>
          <c:smooth val="0"/>
          <c:extLst>
            <c:ext xmlns:c16="http://schemas.microsoft.com/office/drawing/2014/chart" uri="{C3380CC4-5D6E-409C-BE32-E72D297353CC}">
              <c16:uniqueId val="{00000001-0697-4080-8C21-D685A2D777E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0</c:v>
                </c:pt>
                <c:pt idx="1">
                  <c:v>0</c:v>
                </c:pt>
                <c:pt idx="2">
                  <c:v>0</c:v>
                </c:pt>
                <c:pt idx="3">
                  <c:v>61.66</c:v>
                </c:pt>
                <c:pt idx="4">
                  <c:v>62.57</c:v>
                </c:pt>
              </c:numCache>
            </c:numRef>
          </c:val>
          <c:extLst>
            <c:ext xmlns:c16="http://schemas.microsoft.com/office/drawing/2014/chart" uri="{C3380CC4-5D6E-409C-BE32-E72D297353CC}">
              <c16:uniqueId val="{00000000-B902-47B2-BB3F-C72A3AC4232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87.51</c:v>
                </c:pt>
                <c:pt idx="4">
                  <c:v>84.77</c:v>
                </c:pt>
              </c:numCache>
            </c:numRef>
          </c:val>
          <c:smooth val="0"/>
          <c:extLst>
            <c:ext xmlns:c16="http://schemas.microsoft.com/office/drawing/2014/chart" uri="{C3380CC4-5D6E-409C-BE32-E72D297353CC}">
              <c16:uniqueId val="{00000001-B902-47B2-BB3F-C72A3AC4232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0</c:v>
                </c:pt>
                <c:pt idx="1">
                  <c:v>0</c:v>
                </c:pt>
                <c:pt idx="2">
                  <c:v>0</c:v>
                </c:pt>
                <c:pt idx="3">
                  <c:v>214.59</c:v>
                </c:pt>
                <c:pt idx="4">
                  <c:v>212.86</c:v>
                </c:pt>
              </c:numCache>
            </c:numRef>
          </c:val>
          <c:extLst>
            <c:ext xmlns:c16="http://schemas.microsoft.com/office/drawing/2014/chart" uri="{C3380CC4-5D6E-409C-BE32-E72D297353CC}">
              <c16:uniqueId val="{00000000-2B31-4012-B4EE-C7D0CCA66D4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218.42</c:v>
                </c:pt>
                <c:pt idx="4">
                  <c:v>227.27</c:v>
                </c:pt>
              </c:numCache>
            </c:numRef>
          </c:val>
          <c:smooth val="0"/>
          <c:extLst>
            <c:ext xmlns:c16="http://schemas.microsoft.com/office/drawing/2014/chart" uri="{C3380CC4-5D6E-409C-BE32-E72D297353CC}">
              <c16:uniqueId val="{00000001-2B31-4012-B4EE-C7D0CCA66D4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R6" sqref="AR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三重県　度会町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A8</v>
      </c>
      <c r="X8" s="59"/>
      <c r="Y8" s="59"/>
      <c r="Z8" s="59"/>
      <c r="AA8" s="59"/>
      <c r="AB8" s="59"/>
      <c r="AC8" s="59"/>
      <c r="AD8" s="59" t="str">
        <f>データ!$M$6</f>
        <v>非設置</v>
      </c>
      <c r="AE8" s="59"/>
      <c r="AF8" s="59"/>
      <c r="AG8" s="59"/>
      <c r="AH8" s="59"/>
      <c r="AI8" s="59"/>
      <c r="AJ8" s="59"/>
      <c r="AK8" s="4"/>
      <c r="AL8" s="60">
        <f>データ!$R$6</f>
        <v>8272</v>
      </c>
      <c r="AM8" s="60"/>
      <c r="AN8" s="60"/>
      <c r="AO8" s="60"/>
      <c r="AP8" s="60"/>
      <c r="AQ8" s="60"/>
      <c r="AR8" s="60"/>
      <c r="AS8" s="60"/>
      <c r="AT8" s="51">
        <f>データ!$S$6</f>
        <v>134.97999999999999</v>
      </c>
      <c r="AU8" s="52"/>
      <c r="AV8" s="52"/>
      <c r="AW8" s="52"/>
      <c r="AX8" s="52"/>
      <c r="AY8" s="52"/>
      <c r="AZ8" s="52"/>
      <c r="BA8" s="52"/>
      <c r="BB8" s="53">
        <f>データ!$T$6</f>
        <v>61.28</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73.150000000000006</v>
      </c>
      <c r="J10" s="52"/>
      <c r="K10" s="52"/>
      <c r="L10" s="52"/>
      <c r="M10" s="52"/>
      <c r="N10" s="52"/>
      <c r="O10" s="63"/>
      <c r="P10" s="53">
        <f>データ!$P$6</f>
        <v>99.85</v>
      </c>
      <c r="Q10" s="53"/>
      <c r="R10" s="53"/>
      <c r="S10" s="53"/>
      <c r="T10" s="53"/>
      <c r="U10" s="53"/>
      <c r="V10" s="53"/>
      <c r="W10" s="60">
        <f>データ!$Q$6</f>
        <v>2800</v>
      </c>
      <c r="X10" s="60"/>
      <c r="Y10" s="60"/>
      <c r="Z10" s="60"/>
      <c r="AA10" s="60"/>
      <c r="AB10" s="60"/>
      <c r="AC10" s="60"/>
      <c r="AD10" s="2"/>
      <c r="AE10" s="2"/>
      <c r="AF10" s="2"/>
      <c r="AG10" s="2"/>
      <c r="AH10" s="4"/>
      <c r="AI10" s="4"/>
      <c r="AJ10" s="4"/>
      <c r="AK10" s="4"/>
      <c r="AL10" s="60">
        <f>データ!$U$6</f>
        <v>8211</v>
      </c>
      <c r="AM10" s="60"/>
      <c r="AN10" s="60"/>
      <c r="AO10" s="60"/>
      <c r="AP10" s="60"/>
      <c r="AQ10" s="60"/>
      <c r="AR10" s="60"/>
      <c r="AS10" s="60"/>
      <c r="AT10" s="51">
        <f>データ!$V$6</f>
        <v>21.7</v>
      </c>
      <c r="AU10" s="52"/>
      <c r="AV10" s="52"/>
      <c r="AW10" s="52"/>
      <c r="AX10" s="52"/>
      <c r="AY10" s="52"/>
      <c r="AZ10" s="52"/>
      <c r="BA10" s="52"/>
      <c r="BB10" s="53">
        <f>データ!$W$6</f>
        <v>378.39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5"/>
      <c r="BM44" s="76"/>
      <c r="BN44" s="76"/>
      <c r="BO44" s="76"/>
      <c r="BP44" s="76"/>
      <c r="BQ44" s="76"/>
      <c r="BR44" s="76"/>
      <c r="BS44" s="76"/>
      <c r="BT44" s="76"/>
      <c r="BU44" s="76"/>
      <c r="BV44" s="76"/>
      <c r="BW44" s="76"/>
      <c r="BX44" s="76"/>
      <c r="BY44" s="76"/>
      <c r="BZ44" s="7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3tma9qTdN8no4HovlvcPdRju+cP3w40zlD2Hf1fAwy3rqJaSuHut3ur/WFgSla6rY+cw4jRLuOKKQJfARQEH2g==" saltValue="7roADhBA3gKfpnA4RlgTE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244708</v>
      </c>
      <c r="D6" s="34">
        <f t="shared" si="3"/>
        <v>46</v>
      </c>
      <c r="E6" s="34">
        <f t="shared" si="3"/>
        <v>1</v>
      </c>
      <c r="F6" s="34">
        <f t="shared" si="3"/>
        <v>0</v>
      </c>
      <c r="G6" s="34">
        <f t="shared" si="3"/>
        <v>1</v>
      </c>
      <c r="H6" s="34" t="str">
        <f t="shared" si="3"/>
        <v>三重県　度会町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73.150000000000006</v>
      </c>
      <c r="P6" s="35">
        <f t="shared" si="3"/>
        <v>99.85</v>
      </c>
      <c r="Q6" s="35">
        <f t="shared" si="3"/>
        <v>2800</v>
      </c>
      <c r="R6" s="35">
        <f t="shared" si="3"/>
        <v>8272</v>
      </c>
      <c r="S6" s="35">
        <f t="shared" si="3"/>
        <v>134.97999999999999</v>
      </c>
      <c r="T6" s="35">
        <f t="shared" si="3"/>
        <v>61.28</v>
      </c>
      <c r="U6" s="35">
        <f t="shared" si="3"/>
        <v>8211</v>
      </c>
      <c r="V6" s="35">
        <f t="shared" si="3"/>
        <v>21.7</v>
      </c>
      <c r="W6" s="35">
        <f t="shared" si="3"/>
        <v>378.39</v>
      </c>
      <c r="X6" s="36" t="str">
        <f>IF(X7="",NA(),X7)</f>
        <v>-</v>
      </c>
      <c r="Y6" s="36" t="str">
        <f t="shared" ref="Y6:AG6" si="4">IF(Y7="",NA(),Y7)</f>
        <v>-</v>
      </c>
      <c r="Z6" s="36" t="str">
        <f t="shared" si="4"/>
        <v>-</v>
      </c>
      <c r="AA6" s="36">
        <f t="shared" si="4"/>
        <v>88.42</v>
      </c>
      <c r="AB6" s="36">
        <f t="shared" si="4"/>
        <v>89.17</v>
      </c>
      <c r="AC6" s="36" t="str">
        <f t="shared" si="4"/>
        <v>-</v>
      </c>
      <c r="AD6" s="36" t="str">
        <f t="shared" si="4"/>
        <v>-</v>
      </c>
      <c r="AE6" s="36" t="str">
        <f t="shared" si="4"/>
        <v>-</v>
      </c>
      <c r="AF6" s="36">
        <f t="shared" si="4"/>
        <v>104.47</v>
      </c>
      <c r="AG6" s="36">
        <f t="shared" si="4"/>
        <v>103.81</v>
      </c>
      <c r="AH6" s="35" t="str">
        <f>IF(AH7="","",IF(AH7="-","【-】","【"&amp;SUBSTITUTE(TEXT(AH7,"#,##0.00"),"-","△")&amp;"】"))</f>
        <v>【112.83】</v>
      </c>
      <c r="AI6" s="36" t="str">
        <f>IF(AI7="",NA(),AI7)</f>
        <v>-</v>
      </c>
      <c r="AJ6" s="36" t="str">
        <f t="shared" ref="AJ6:AR6" si="5">IF(AJ7="",NA(),AJ7)</f>
        <v>-</v>
      </c>
      <c r="AK6" s="36" t="str">
        <f t="shared" si="5"/>
        <v>-</v>
      </c>
      <c r="AL6" s="36">
        <f t="shared" si="5"/>
        <v>32.61</v>
      </c>
      <c r="AM6" s="36">
        <f t="shared" si="5"/>
        <v>59.03</v>
      </c>
      <c r="AN6" s="36" t="str">
        <f t="shared" si="5"/>
        <v>-</v>
      </c>
      <c r="AO6" s="36" t="str">
        <f t="shared" si="5"/>
        <v>-</v>
      </c>
      <c r="AP6" s="36" t="str">
        <f t="shared" si="5"/>
        <v>-</v>
      </c>
      <c r="AQ6" s="36">
        <f t="shared" si="5"/>
        <v>16.399999999999999</v>
      </c>
      <c r="AR6" s="36">
        <f t="shared" si="5"/>
        <v>25.66</v>
      </c>
      <c r="AS6" s="35" t="str">
        <f>IF(AS7="","",IF(AS7="-","【-】","【"&amp;SUBSTITUTE(TEXT(AS7,"#,##0.00"),"-","△")&amp;"】"))</f>
        <v>【1.05】</v>
      </c>
      <c r="AT6" s="36" t="str">
        <f>IF(AT7="",NA(),AT7)</f>
        <v>-</v>
      </c>
      <c r="AU6" s="36" t="str">
        <f t="shared" ref="AU6:BC6" si="6">IF(AU7="",NA(),AU7)</f>
        <v>-</v>
      </c>
      <c r="AV6" s="36" t="str">
        <f t="shared" si="6"/>
        <v>-</v>
      </c>
      <c r="AW6" s="36">
        <f t="shared" si="6"/>
        <v>330.13</v>
      </c>
      <c r="AX6" s="36">
        <f t="shared" si="6"/>
        <v>173.95</v>
      </c>
      <c r="AY6" s="36" t="str">
        <f t="shared" si="6"/>
        <v>-</v>
      </c>
      <c r="AZ6" s="36" t="str">
        <f t="shared" si="6"/>
        <v>-</v>
      </c>
      <c r="BA6" s="36" t="str">
        <f t="shared" si="6"/>
        <v>-</v>
      </c>
      <c r="BB6" s="36">
        <f t="shared" si="6"/>
        <v>293.23</v>
      </c>
      <c r="BC6" s="36">
        <f t="shared" si="6"/>
        <v>300.14</v>
      </c>
      <c r="BD6" s="35" t="str">
        <f>IF(BD7="","",IF(BD7="-","【-】","【"&amp;SUBSTITUTE(TEXT(BD7,"#,##0.00"),"-","△")&amp;"】"))</f>
        <v>【261.93】</v>
      </c>
      <c r="BE6" s="36" t="str">
        <f>IF(BE7="",NA(),BE7)</f>
        <v>-</v>
      </c>
      <c r="BF6" s="36" t="str">
        <f t="shared" ref="BF6:BN6" si="7">IF(BF7="",NA(),BF7)</f>
        <v>-</v>
      </c>
      <c r="BG6" s="36" t="str">
        <f t="shared" si="7"/>
        <v>-</v>
      </c>
      <c r="BH6" s="36">
        <f t="shared" si="7"/>
        <v>702.96</v>
      </c>
      <c r="BI6" s="36">
        <f t="shared" si="7"/>
        <v>700.29</v>
      </c>
      <c r="BJ6" s="36" t="str">
        <f t="shared" si="7"/>
        <v>-</v>
      </c>
      <c r="BK6" s="36" t="str">
        <f t="shared" si="7"/>
        <v>-</v>
      </c>
      <c r="BL6" s="36" t="str">
        <f t="shared" si="7"/>
        <v>-</v>
      </c>
      <c r="BM6" s="36">
        <f t="shared" si="7"/>
        <v>542.29999999999995</v>
      </c>
      <c r="BN6" s="36">
        <f t="shared" si="7"/>
        <v>566.65</v>
      </c>
      <c r="BO6" s="35" t="str">
        <f>IF(BO7="","",IF(BO7="-","【-】","【"&amp;SUBSTITUTE(TEXT(BO7,"#,##0.00"),"-","△")&amp;"】"))</f>
        <v>【270.46】</v>
      </c>
      <c r="BP6" s="36" t="str">
        <f>IF(BP7="",NA(),BP7)</f>
        <v>-</v>
      </c>
      <c r="BQ6" s="36" t="str">
        <f t="shared" ref="BQ6:BY6" si="8">IF(BQ7="",NA(),BQ7)</f>
        <v>-</v>
      </c>
      <c r="BR6" s="36" t="str">
        <f t="shared" si="8"/>
        <v>-</v>
      </c>
      <c r="BS6" s="36">
        <f t="shared" si="8"/>
        <v>61.66</v>
      </c>
      <c r="BT6" s="36">
        <f t="shared" si="8"/>
        <v>62.57</v>
      </c>
      <c r="BU6" s="36" t="str">
        <f t="shared" si="8"/>
        <v>-</v>
      </c>
      <c r="BV6" s="36" t="str">
        <f t="shared" si="8"/>
        <v>-</v>
      </c>
      <c r="BW6" s="36" t="str">
        <f t="shared" si="8"/>
        <v>-</v>
      </c>
      <c r="BX6" s="36">
        <f t="shared" si="8"/>
        <v>87.51</v>
      </c>
      <c r="BY6" s="36">
        <f t="shared" si="8"/>
        <v>84.77</v>
      </c>
      <c r="BZ6" s="35" t="str">
        <f>IF(BZ7="","",IF(BZ7="-","【-】","【"&amp;SUBSTITUTE(TEXT(BZ7,"#,##0.00"),"-","△")&amp;"】"))</f>
        <v>【103.91】</v>
      </c>
      <c r="CA6" s="36" t="str">
        <f>IF(CA7="",NA(),CA7)</f>
        <v>-</v>
      </c>
      <c r="CB6" s="36" t="str">
        <f t="shared" ref="CB6:CJ6" si="9">IF(CB7="",NA(),CB7)</f>
        <v>-</v>
      </c>
      <c r="CC6" s="36" t="str">
        <f t="shared" si="9"/>
        <v>-</v>
      </c>
      <c r="CD6" s="36">
        <f t="shared" si="9"/>
        <v>214.59</v>
      </c>
      <c r="CE6" s="36">
        <f t="shared" si="9"/>
        <v>212.86</v>
      </c>
      <c r="CF6" s="36" t="str">
        <f t="shared" si="9"/>
        <v>-</v>
      </c>
      <c r="CG6" s="36" t="str">
        <f t="shared" si="9"/>
        <v>-</v>
      </c>
      <c r="CH6" s="36" t="str">
        <f t="shared" si="9"/>
        <v>-</v>
      </c>
      <c r="CI6" s="36">
        <f t="shared" si="9"/>
        <v>218.42</v>
      </c>
      <c r="CJ6" s="36">
        <f t="shared" si="9"/>
        <v>227.27</v>
      </c>
      <c r="CK6" s="35" t="str">
        <f>IF(CK7="","",IF(CK7="-","【-】","【"&amp;SUBSTITUTE(TEXT(CK7,"#,##0.00"),"-","△")&amp;"】"))</f>
        <v>【167.11】</v>
      </c>
      <c r="CL6" s="36" t="str">
        <f>IF(CL7="",NA(),CL7)</f>
        <v>-</v>
      </c>
      <c r="CM6" s="36" t="str">
        <f t="shared" ref="CM6:CU6" si="10">IF(CM7="",NA(),CM7)</f>
        <v>-</v>
      </c>
      <c r="CN6" s="36" t="str">
        <f t="shared" si="10"/>
        <v>-</v>
      </c>
      <c r="CO6" s="36">
        <f t="shared" si="10"/>
        <v>79.94</v>
      </c>
      <c r="CP6" s="36">
        <f t="shared" si="10"/>
        <v>79.239999999999995</v>
      </c>
      <c r="CQ6" s="36" t="str">
        <f t="shared" si="10"/>
        <v>-</v>
      </c>
      <c r="CR6" s="36" t="str">
        <f t="shared" si="10"/>
        <v>-</v>
      </c>
      <c r="CS6" s="36" t="str">
        <f t="shared" si="10"/>
        <v>-</v>
      </c>
      <c r="CT6" s="36">
        <f t="shared" si="10"/>
        <v>50.24</v>
      </c>
      <c r="CU6" s="36">
        <f t="shared" si="10"/>
        <v>50.29</v>
      </c>
      <c r="CV6" s="35" t="str">
        <f>IF(CV7="","",IF(CV7="-","【-】","【"&amp;SUBSTITUTE(TEXT(CV7,"#,##0.00"),"-","△")&amp;"】"))</f>
        <v>【60.27】</v>
      </c>
      <c r="CW6" s="36" t="str">
        <f>IF(CW7="",NA(),CW7)</f>
        <v>-</v>
      </c>
      <c r="CX6" s="36" t="str">
        <f t="shared" ref="CX6:DF6" si="11">IF(CX7="",NA(),CX7)</f>
        <v>-</v>
      </c>
      <c r="CY6" s="36" t="str">
        <f t="shared" si="11"/>
        <v>-</v>
      </c>
      <c r="CZ6" s="36">
        <f t="shared" si="11"/>
        <v>84.59</v>
      </c>
      <c r="DA6" s="36">
        <f t="shared" si="11"/>
        <v>83.47</v>
      </c>
      <c r="DB6" s="36" t="str">
        <f t="shared" si="11"/>
        <v>-</v>
      </c>
      <c r="DC6" s="36" t="str">
        <f t="shared" si="11"/>
        <v>-</v>
      </c>
      <c r="DD6" s="36" t="str">
        <f t="shared" si="11"/>
        <v>-</v>
      </c>
      <c r="DE6" s="36">
        <f t="shared" si="11"/>
        <v>78.650000000000006</v>
      </c>
      <c r="DF6" s="36">
        <f t="shared" si="11"/>
        <v>77.73</v>
      </c>
      <c r="DG6" s="35" t="str">
        <f>IF(DG7="","",IF(DG7="-","【-】","【"&amp;SUBSTITUTE(TEXT(DG7,"#,##0.00"),"-","△")&amp;"】"))</f>
        <v>【89.92】</v>
      </c>
      <c r="DH6" s="36" t="str">
        <f>IF(DH7="",NA(),DH7)</f>
        <v>-</v>
      </c>
      <c r="DI6" s="36" t="str">
        <f t="shared" ref="DI6:DQ6" si="12">IF(DI7="",NA(),DI7)</f>
        <v>-</v>
      </c>
      <c r="DJ6" s="36" t="str">
        <f t="shared" si="12"/>
        <v>-</v>
      </c>
      <c r="DK6" s="36">
        <f t="shared" si="12"/>
        <v>5.62</v>
      </c>
      <c r="DL6" s="36">
        <f t="shared" si="12"/>
        <v>10.6</v>
      </c>
      <c r="DM6" s="36" t="str">
        <f t="shared" si="12"/>
        <v>-</v>
      </c>
      <c r="DN6" s="36" t="str">
        <f t="shared" si="12"/>
        <v>-</v>
      </c>
      <c r="DO6" s="36" t="str">
        <f t="shared" si="12"/>
        <v>-</v>
      </c>
      <c r="DP6" s="36">
        <f t="shared" si="12"/>
        <v>45.14</v>
      </c>
      <c r="DQ6" s="36">
        <f t="shared" si="12"/>
        <v>45.85</v>
      </c>
      <c r="DR6" s="35" t="str">
        <f>IF(DR7="","",IF(DR7="-","【-】","【"&amp;SUBSTITUTE(TEXT(DR7,"#,##0.00"),"-","△")&amp;"】"))</f>
        <v>【48.85】</v>
      </c>
      <c r="DS6" s="36" t="str">
        <f>IF(DS7="",NA(),DS7)</f>
        <v>-</v>
      </c>
      <c r="DT6" s="36" t="str">
        <f t="shared" ref="DT6:EB6" si="13">IF(DT7="",NA(),DT7)</f>
        <v>-</v>
      </c>
      <c r="DU6" s="36" t="str">
        <f t="shared" si="13"/>
        <v>-</v>
      </c>
      <c r="DV6" s="36">
        <f t="shared" si="13"/>
        <v>26.64</v>
      </c>
      <c r="DW6" s="36">
        <f t="shared" si="13"/>
        <v>38.31</v>
      </c>
      <c r="DX6" s="36" t="str">
        <f t="shared" si="13"/>
        <v>-</v>
      </c>
      <c r="DY6" s="36" t="str">
        <f t="shared" si="13"/>
        <v>-</v>
      </c>
      <c r="DZ6" s="36" t="str">
        <f t="shared" si="13"/>
        <v>-</v>
      </c>
      <c r="EA6" s="36">
        <f t="shared" si="13"/>
        <v>13.58</v>
      </c>
      <c r="EB6" s="36">
        <f t="shared" si="13"/>
        <v>14.13</v>
      </c>
      <c r="EC6" s="35" t="str">
        <f>IF(EC7="","",IF(EC7="-","【-】","【"&amp;SUBSTITUTE(TEXT(EC7,"#,##0.00"),"-","△")&amp;"】"))</f>
        <v>【17.80】</v>
      </c>
      <c r="ED6" s="36" t="str">
        <f>IF(ED7="",NA(),ED7)</f>
        <v>-</v>
      </c>
      <c r="EE6" s="36" t="str">
        <f t="shared" ref="EE6:EM6" si="14">IF(EE7="",NA(),EE7)</f>
        <v>-</v>
      </c>
      <c r="EF6" s="36" t="str">
        <f t="shared" si="14"/>
        <v>-</v>
      </c>
      <c r="EG6" s="36">
        <f t="shared" si="14"/>
        <v>0.86</v>
      </c>
      <c r="EH6" s="36">
        <f t="shared" si="14"/>
        <v>0.52</v>
      </c>
      <c r="EI6" s="36" t="str">
        <f t="shared" si="14"/>
        <v>-</v>
      </c>
      <c r="EJ6" s="36" t="str">
        <f t="shared" si="14"/>
        <v>-</v>
      </c>
      <c r="EK6" s="36" t="str">
        <f t="shared" si="14"/>
        <v>-</v>
      </c>
      <c r="EL6" s="36">
        <f t="shared" si="14"/>
        <v>0.44</v>
      </c>
      <c r="EM6" s="36">
        <f t="shared" si="14"/>
        <v>0.52</v>
      </c>
      <c r="EN6" s="35" t="str">
        <f>IF(EN7="","",IF(EN7="-","【-】","【"&amp;SUBSTITUTE(TEXT(EN7,"#,##0.00"),"-","△")&amp;"】"))</f>
        <v>【0.70】</v>
      </c>
    </row>
    <row r="7" spans="1:144" s="37" customFormat="1" x14ac:dyDescent="0.15">
      <c r="A7" s="29"/>
      <c r="B7" s="38">
        <v>2018</v>
      </c>
      <c r="C7" s="38">
        <v>244708</v>
      </c>
      <c r="D7" s="38">
        <v>46</v>
      </c>
      <c r="E7" s="38">
        <v>1</v>
      </c>
      <c r="F7" s="38">
        <v>0</v>
      </c>
      <c r="G7" s="38">
        <v>1</v>
      </c>
      <c r="H7" s="38" t="s">
        <v>92</v>
      </c>
      <c r="I7" s="38" t="s">
        <v>93</v>
      </c>
      <c r="J7" s="38" t="s">
        <v>94</v>
      </c>
      <c r="K7" s="38" t="s">
        <v>95</v>
      </c>
      <c r="L7" s="38" t="s">
        <v>96</v>
      </c>
      <c r="M7" s="38" t="s">
        <v>97</v>
      </c>
      <c r="N7" s="39" t="s">
        <v>98</v>
      </c>
      <c r="O7" s="39">
        <v>73.150000000000006</v>
      </c>
      <c r="P7" s="39">
        <v>99.85</v>
      </c>
      <c r="Q7" s="39">
        <v>2800</v>
      </c>
      <c r="R7" s="39">
        <v>8272</v>
      </c>
      <c r="S7" s="39">
        <v>134.97999999999999</v>
      </c>
      <c r="T7" s="39">
        <v>61.28</v>
      </c>
      <c r="U7" s="39">
        <v>8211</v>
      </c>
      <c r="V7" s="39">
        <v>21.7</v>
      </c>
      <c r="W7" s="39">
        <v>378.39</v>
      </c>
      <c r="X7" s="39" t="s">
        <v>98</v>
      </c>
      <c r="Y7" s="39" t="s">
        <v>98</v>
      </c>
      <c r="Z7" s="39" t="s">
        <v>98</v>
      </c>
      <c r="AA7" s="39">
        <v>88.42</v>
      </c>
      <c r="AB7" s="39">
        <v>89.17</v>
      </c>
      <c r="AC7" s="39" t="s">
        <v>98</v>
      </c>
      <c r="AD7" s="39" t="s">
        <v>98</v>
      </c>
      <c r="AE7" s="39" t="s">
        <v>98</v>
      </c>
      <c r="AF7" s="39">
        <v>104.47</v>
      </c>
      <c r="AG7" s="39">
        <v>103.81</v>
      </c>
      <c r="AH7" s="39">
        <v>112.83</v>
      </c>
      <c r="AI7" s="39" t="s">
        <v>98</v>
      </c>
      <c r="AJ7" s="39" t="s">
        <v>98</v>
      </c>
      <c r="AK7" s="39" t="s">
        <v>98</v>
      </c>
      <c r="AL7" s="39">
        <v>32.61</v>
      </c>
      <c r="AM7" s="39">
        <v>59.03</v>
      </c>
      <c r="AN7" s="39" t="s">
        <v>98</v>
      </c>
      <c r="AO7" s="39" t="s">
        <v>98</v>
      </c>
      <c r="AP7" s="39" t="s">
        <v>98</v>
      </c>
      <c r="AQ7" s="39">
        <v>16.399999999999999</v>
      </c>
      <c r="AR7" s="39">
        <v>25.66</v>
      </c>
      <c r="AS7" s="39">
        <v>1.05</v>
      </c>
      <c r="AT7" s="39" t="s">
        <v>98</v>
      </c>
      <c r="AU7" s="39" t="s">
        <v>98</v>
      </c>
      <c r="AV7" s="39" t="s">
        <v>98</v>
      </c>
      <c r="AW7" s="39">
        <v>330.13</v>
      </c>
      <c r="AX7" s="39">
        <v>173.95</v>
      </c>
      <c r="AY7" s="39" t="s">
        <v>98</v>
      </c>
      <c r="AZ7" s="39" t="s">
        <v>98</v>
      </c>
      <c r="BA7" s="39" t="s">
        <v>98</v>
      </c>
      <c r="BB7" s="39">
        <v>293.23</v>
      </c>
      <c r="BC7" s="39">
        <v>300.14</v>
      </c>
      <c r="BD7" s="39">
        <v>261.93</v>
      </c>
      <c r="BE7" s="39" t="s">
        <v>98</v>
      </c>
      <c r="BF7" s="39" t="s">
        <v>98</v>
      </c>
      <c r="BG7" s="39" t="s">
        <v>98</v>
      </c>
      <c r="BH7" s="39">
        <v>702.96</v>
      </c>
      <c r="BI7" s="39">
        <v>700.29</v>
      </c>
      <c r="BJ7" s="39" t="s">
        <v>98</v>
      </c>
      <c r="BK7" s="39" t="s">
        <v>98</v>
      </c>
      <c r="BL7" s="39" t="s">
        <v>98</v>
      </c>
      <c r="BM7" s="39">
        <v>542.29999999999995</v>
      </c>
      <c r="BN7" s="39">
        <v>566.65</v>
      </c>
      <c r="BO7" s="39">
        <v>270.45999999999998</v>
      </c>
      <c r="BP7" s="39" t="s">
        <v>98</v>
      </c>
      <c r="BQ7" s="39" t="s">
        <v>98</v>
      </c>
      <c r="BR7" s="39" t="s">
        <v>98</v>
      </c>
      <c r="BS7" s="39">
        <v>61.66</v>
      </c>
      <c r="BT7" s="39">
        <v>62.57</v>
      </c>
      <c r="BU7" s="39" t="s">
        <v>98</v>
      </c>
      <c r="BV7" s="39" t="s">
        <v>98</v>
      </c>
      <c r="BW7" s="39" t="s">
        <v>98</v>
      </c>
      <c r="BX7" s="39">
        <v>87.51</v>
      </c>
      <c r="BY7" s="39">
        <v>84.77</v>
      </c>
      <c r="BZ7" s="39">
        <v>103.91</v>
      </c>
      <c r="CA7" s="39" t="s">
        <v>98</v>
      </c>
      <c r="CB7" s="39" t="s">
        <v>98</v>
      </c>
      <c r="CC7" s="39" t="s">
        <v>98</v>
      </c>
      <c r="CD7" s="39">
        <v>214.59</v>
      </c>
      <c r="CE7" s="39">
        <v>212.86</v>
      </c>
      <c r="CF7" s="39" t="s">
        <v>98</v>
      </c>
      <c r="CG7" s="39" t="s">
        <v>98</v>
      </c>
      <c r="CH7" s="39" t="s">
        <v>98</v>
      </c>
      <c r="CI7" s="39">
        <v>218.42</v>
      </c>
      <c r="CJ7" s="39">
        <v>227.27</v>
      </c>
      <c r="CK7" s="39">
        <v>167.11</v>
      </c>
      <c r="CL7" s="39" t="s">
        <v>98</v>
      </c>
      <c r="CM7" s="39" t="s">
        <v>98</v>
      </c>
      <c r="CN7" s="39" t="s">
        <v>98</v>
      </c>
      <c r="CO7" s="39">
        <v>79.94</v>
      </c>
      <c r="CP7" s="39">
        <v>79.239999999999995</v>
      </c>
      <c r="CQ7" s="39" t="s">
        <v>98</v>
      </c>
      <c r="CR7" s="39" t="s">
        <v>98</v>
      </c>
      <c r="CS7" s="39" t="s">
        <v>98</v>
      </c>
      <c r="CT7" s="39">
        <v>50.24</v>
      </c>
      <c r="CU7" s="39">
        <v>50.29</v>
      </c>
      <c r="CV7" s="39">
        <v>60.27</v>
      </c>
      <c r="CW7" s="39" t="s">
        <v>98</v>
      </c>
      <c r="CX7" s="39" t="s">
        <v>98</v>
      </c>
      <c r="CY7" s="39" t="s">
        <v>98</v>
      </c>
      <c r="CZ7" s="39">
        <v>84.59</v>
      </c>
      <c r="DA7" s="39">
        <v>83.47</v>
      </c>
      <c r="DB7" s="39" t="s">
        <v>98</v>
      </c>
      <c r="DC7" s="39" t="s">
        <v>98</v>
      </c>
      <c r="DD7" s="39" t="s">
        <v>98</v>
      </c>
      <c r="DE7" s="39">
        <v>78.650000000000006</v>
      </c>
      <c r="DF7" s="39">
        <v>77.73</v>
      </c>
      <c r="DG7" s="39">
        <v>89.92</v>
      </c>
      <c r="DH7" s="39" t="s">
        <v>98</v>
      </c>
      <c r="DI7" s="39" t="s">
        <v>98</v>
      </c>
      <c r="DJ7" s="39" t="s">
        <v>98</v>
      </c>
      <c r="DK7" s="39">
        <v>5.62</v>
      </c>
      <c r="DL7" s="39">
        <v>10.6</v>
      </c>
      <c r="DM7" s="39" t="s">
        <v>98</v>
      </c>
      <c r="DN7" s="39" t="s">
        <v>98</v>
      </c>
      <c r="DO7" s="39" t="s">
        <v>98</v>
      </c>
      <c r="DP7" s="39">
        <v>45.14</v>
      </c>
      <c r="DQ7" s="39">
        <v>45.85</v>
      </c>
      <c r="DR7" s="39">
        <v>48.85</v>
      </c>
      <c r="DS7" s="39" t="s">
        <v>98</v>
      </c>
      <c r="DT7" s="39" t="s">
        <v>98</v>
      </c>
      <c r="DU7" s="39" t="s">
        <v>98</v>
      </c>
      <c r="DV7" s="39">
        <v>26.64</v>
      </c>
      <c r="DW7" s="39">
        <v>38.31</v>
      </c>
      <c r="DX7" s="39" t="s">
        <v>98</v>
      </c>
      <c r="DY7" s="39" t="s">
        <v>98</v>
      </c>
      <c r="DZ7" s="39" t="s">
        <v>98</v>
      </c>
      <c r="EA7" s="39">
        <v>13.58</v>
      </c>
      <c r="EB7" s="39">
        <v>14.13</v>
      </c>
      <c r="EC7" s="39">
        <v>17.8</v>
      </c>
      <c r="ED7" s="39" t="s">
        <v>98</v>
      </c>
      <c r="EE7" s="39" t="s">
        <v>98</v>
      </c>
      <c r="EF7" s="39" t="s">
        <v>98</v>
      </c>
      <c r="EG7" s="39">
        <v>0.86</v>
      </c>
      <c r="EH7" s="39">
        <v>0.52</v>
      </c>
      <c r="EI7" s="39" t="s">
        <v>98</v>
      </c>
      <c r="EJ7" s="39" t="s">
        <v>98</v>
      </c>
      <c r="EK7" s="39" t="s">
        <v>98</v>
      </c>
      <c r="EL7" s="39">
        <v>0.44</v>
      </c>
      <c r="EM7" s="39">
        <v>0.52</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山下　弘文</cp:lastModifiedBy>
  <cp:lastPrinted>2020-02-12T07:51:46Z</cp:lastPrinted>
  <dcterms:created xsi:type="dcterms:W3CDTF">2019-12-05T04:19:39Z</dcterms:created>
  <dcterms:modified xsi:type="dcterms:W3CDTF">2020-02-12T07:51:51Z</dcterms:modified>
  <cp:category/>
</cp:coreProperties>
</file>