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232\総務政策課\05奈良賢治\1.財政\その他調査\H31照会\公営企業関係\2.5 公営企業に係る経営比較分析表（平成30年度決算）の分析等について\提出書類\"/>
    </mc:Choice>
  </mc:AlternateContent>
  <workbookProtection workbookAlgorithmName="SHA-512" workbookHashValue="Hayc3OcAvjIWfOMZUIB/ia3cyFt2Nv3gwKReEfk3ZzNVyvnp9hnDNa/5FLq3XuVhh9LpILCps94nbc1ytA21kw==" workbookSaltValue="PlfCs0tLzWFgDMgxdUqCZw==" workbookSpinCount="100000" lockStructure="1"/>
  <bookViews>
    <workbookView xWindow="0" yWindow="0" windowWidth="20490" windowHeight="7770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<sst xmlns="http://schemas.openxmlformats.org/spreadsheetml/2006/main" count="220" uniqueCount="108">
  <si>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</si>
  <si>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</si>
  <si>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</si>
  <si>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</si>
  <si>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</si>
  <si>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</si>
  <si>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</si>
  <si>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</si>
  <si>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</si>
  <si>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</si>
  <si>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</si>
  <si>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</si>
  <si>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</si>
  <si>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</si>
  <si>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</si>
  <si>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</si>
  <si>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</si>
  <si>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</si>
  <si>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</si>
  <si>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</si>
  <si>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</si>
  <si>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</si>
  <si>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</si>
  <si>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</si>
  <si>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</si>
  <si>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</si>
  <si>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</si>
  <si>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</si>
  <si>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</si>
  <si>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</si>
  <si>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</si>
  <si>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</si>
  <si>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</si>
  <si>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</si>
  <si>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</si>
  <si>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</si>
  <si>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</si>
  <si>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</si>
  <si>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</si>
  <si>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</si>
  <si>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</si>
  <si>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</si>
  <si>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</si>
  <si>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</si>
  <si>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</si>
  <si>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</si>
  <si>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</si>
  <si>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</si>
  <si>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</si>
  <si>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</si>
  <si>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</si>
  <si>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</si>
  <si>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</si>
  <si>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</si>
  <si>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</si>
  <si>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</si>
  <si>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</si>
  <si>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</si>
  <si>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</si>
  <si>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</si>
  <si>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</si>
  <si>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</si>
  <si>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</si>
  <si>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</si>
  <si>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</si>
  <si>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</si>
  <si>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</si>
  <si>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</si>
  <si>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</si>
  <si>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</si>
  <si>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</si>
  <si>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</si>
  <si>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</si>
  <si>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</si>
  <si>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</si>
  <si>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</si>
  <si>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</si>
  <si>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</si>
  <si>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</si>
  <si>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</si>
  <si>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</si>
  <si>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</si>
  <si>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</si>
  <si>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</si>
  <si>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</si>
  <si>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</si>
  <si>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</si>
  <si>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</si>
  <si>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</si>
  <si>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</si>
  <si>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</si>
  <si>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</si>
  <si>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</si>
  <si>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</si>
  <si>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</si>
  <si>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</si>
  <si>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</si>
  <si>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</si>
  <si>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</si>
  <si>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</si>
  <si>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</si>
  <si>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</si>
  <si>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</si>
  <si>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</si>
  <si>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</si>
  <si>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</si>
  <si>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①毎年度赤字経営が続いており、同規模事業体平均よりも下回っている。
②累積欠損金比率は同規模事業体平均よりも下回っている。
③毎年度100％を大きく上回っているため支払能力は十分備えているといえる。
④企業債は平成22年度以降発生していない。
⑤平成28年度は同規模事業体平均よりも下回っているが、平成29年度以降は上回っている。
⑥給水原価は同規模事業体の平均値よりも低く抑えられている。
⑦継続的に同規模事業体平均を上回っている。
⑧毎年度90％を超えており、継続的に同規模事業体平均を上回っている。</t>
    <rPh sb="155" eb="157">
      <t>イコウ</t>
    </rPh>
    <phoneticPr fontId="4"/>
  </si>
  <si>
    <t>①継続的に法定耐用年数の60％を超え、同規模事業体平均を上回っている。
②同規模事業体平均を上回っており、今後も増加が見込まれる。
③平成29年度は同規模事業体平均を上回っているが、平成30年度は下回っている。今後、管路経年化率の増加が予測されるため、より計画的な更新が必要である。</t>
    <rPh sb="91" eb="93">
      <t>ヘイセイ</t>
    </rPh>
    <rPh sb="95" eb="97">
      <t>ネンド</t>
    </rPh>
    <rPh sb="98" eb="100">
      <t>シタマワ</t>
    </rPh>
    <rPh sb="105" eb="107">
      <t>コンゴ</t>
    </rPh>
    <rPh sb="118" eb="120">
      <t>ヨソク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</si>
</sst>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0.76</c:v>
                </c:pt>
                <c:pt idx="1">
                  <c:v>0.56000000000000005</c:v>
                </c:pt>
                <c:pt idx="2">
                  <c:v>0.15</c:v>
                </c:pt>
                <c:pt idx="3">
                  <c:v>0.61</c:v>
                </c:pt>
                <c:pt idx="4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E8-4018-8EEF-035C0ED6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61368"/>
        <c:axId val="13156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0.65</c:v>
                </c:pt>
                <c:pt idx="2">
                  <c:v>0.46</c:v>
                </c:pt>
                <c:pt idx="3">
                  <c:v>0.44</c:v>
                </c:pt>
                <c:pt idx="4">
                  <c:v>0.52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E8-4018-8EEF-035C0ED6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61368"/>
        <c:axId val="131561760"/>
      </c:lineChart>
      <c:dateAx>
        <c:axId val="131561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561760"/>
        <c:crosses val="autoZero"/>
        <c:auto val="1"/>
        <c:lblOffset val="100"/>
        <c:baseTimeUnit val="years"/>
      </c:dateAx>
      <c:valAx>
        <c:axId val="13156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561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58.34</c:v>
                </c:pt>
                <c:pt idx="1">
                  <c:v>56.64</c:v>
                </c:pt>
                <c:pt idx="2">
                  <c:v>54.91</c:v>
                </c:pt>
                <c:pt idx="3">
                  <c:v>53.2</c:v>
                </c:pt>
                <c:pt idx="4">
                  <c:v>55.36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F8-4B50-B277-75951386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91696"/>
        <c:axId val="189992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49.08</c:v>
                </c:pt>
                <c:pt idx="2">
                  <c:v>49.32</c:v>
                </c:pt>
                <c:pt idx="3">
                  <c:v>50.24</c:v>
                </c:pt>
                <c:pt idx="4">
                  <c:v>50.29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F8-4B50-B277-75951386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1696"/>
        <c:axId val="189992088"/>
      </c:lineChart>
      <c:dateAx>
        <c:axId val="18999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992088"/>
        <c:crosses val="autoZero"/>
        <c:auto val="1"/>
        <c:lblOffset val="100"/>
        <c:baseTimeUnit val="years"/>
      </c:dateAx>
      <c:valAx>
        <c:axId val="189992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99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93.68</c:v>
                </c:pt>
                <c:pt idx="1">
                  <c:v>91.91</c:v>
                </c:pt>
                <c:pt idx="2">
                  <c:v>93.62</c:v>
                </c:pt>
                <c:pt idx="3">
                  <c:v>95.72</c:v>
                </c:pt>
                <c:pt idx="4">
                  <c:v>93.5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4A-4997-86F0-0D451C9A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106160"/>
        <c:axId val="269106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79.3</c:v>
                </c:pt>
                <c:pt idx="2">
                  <c:v>79.34</c:v>
                </c:pt>
                <c:pt idx="3">
                  <c:v>78.650000000000006</c:v>
                </c:pt>
                <c:pt idx="4">
                  <c:v>77.73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4A-4997-86F0-0D451C9AB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06160"/>
        <c:axId val="269106552"/>
      </c:lineChart>
      <c:dateAx>
        <c:axId val="269106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9106552"/>
        <c:crosses val="autoZero"/>
        <c:auto val="1"/>
        <c:lblOffset val="100"/>
        <c:baseTimeUnit val="years"/>
      </c:dateAx>
      <c:valAx>
        <c:axId val="269106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9106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99.53</c:v>
                </c:pt>
                <c:pt idx="1">
                  <c:v>98.42</c:v>
                </c:pt>
                <c:pt idx="2">
                  <c:v>91.29</c:v>
                </c:pt>
                <c:pt idx="3">
                  <c:v>98.27</c:v>
                </c:pt>
                <c:pt idx="4">
                  <c:v>98.29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11-4DC2-ACC2-5B3DD086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62936"/>
        <c:axId val="13156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107.2</c:v>
                </c:pt>
                <c:pt idx="1">
                  <c:v>106.62</c:v>
                </c:pt>
                <c:pt idx="2">
                  <c:v>107.95</c:v>
                </c:pt>
                <c:pt idx="3">
                  <c:v>104.47</c:v>
                </c:pt>
                <c:pt idx="4">
                  <c:v>103.81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11-4DC2-ACC2-5B3DD086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62936"/>
        <c:axId val="131563328"/>
      </c:lineChart>
      <c:dateAx>
        <c:axId val="131562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563328"/>
        <c:crosses val="autoZero"/>
        <c:auto val="1"/>
        <c:lblOffset val="100"/>
        <c:baseTimeUnit val="years"/>
      </c:dateAx>
      <c:valAx>
        <c:axId val="131563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562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63.24</c:v>
                </c:pt>
                <c:pt idx="1">
                  <c:v>64.67</c:v>
                </c:pt>
                <c:pt idx="2">
                  <c:v>66.349999999999994</c:v>
                </c:pt>
                <c:pt idx="3">
                  <c:v>67.67</c:v>
                </c:pt>
                <c:pt idx="4">
                  <c:v>69.05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DA-4AAD-857F-CF7B6E2B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64504"/>
        <c:axId val="13156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47.44</c:v>
                </c:pt>
                <c:pt idx="2">
                  <c:v>48.3</c:v>
                </c:pt>
                <c:pt idx="3">
                  <c:v>45.14</c:v>
                </c:pt>
                <c:pt idx="4">
                  <c:v>45.85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DA-4AAD-857F-CF7B6E2B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64504"/>
        <c:axId val="131564896"/>
      </c:lineChart>
      <c:dateAx>
        <c:axId val="131564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564896"/>
        <c:crosses val="autoZero"/>
        <c:auto val="1"/>
        <c:lblOffset val="100"/>
        <c:baseTimeUnit val="years"/>
      </c:dateAx>
      <c:valAx>
        <c:axId val="13156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564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10.48</c:v>
                </c:pt>
                <c:pt idx="1">
                  <c:v>14.87</c:v>
                </c:pt>
                <c:pt idx="2">
                  <c:v>18.02</c:v>
                </c:pt>
                <c:pt idx="3">
                  <c:v>18.39</c:v>
                </c:pt>
                <c:pt idx="4">
                  <c:v>18.55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FA-493D-A5F6-4F5B75DA4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31952"/>
        <c:axId val="268932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9.86</c:v>
                </c:pt>
                <c:pt idx="1">
                  <c:v>11.16</c:v>
                </c:pt>
                <c:pt idx="2">
                  <c:v>12.43</c:v>
                </c:pt>
                <c:pt idx="3">
                  <c:v>13.58</c:v>
                </c:pt>
                <c:pt idx="4">
                  <c:v>14.13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FA-493D-A5F6-4F5B75DA4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31952"/>
        <c:axId val="268932344"/>
      </c:lineChart>
      <c:dateAx>
        <c:axId val="26893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932344"/>
        <c:crosses val="autoZero"/>
        <c:auto val="1"/>
        <c:lblOffset val="100"/>
        <c:baseTimeUnit val="years"/>
      </c:dateAx>
      <c:valAx>
        <c:axId val="268932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893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0.09</c:v>
                </c:pt>
                <c:pt idx="2">
                  <c:v>9.91</c:v>
                </c:pt>
                <c:pt idx="3">
                  <c:v>1.83</c:v>
                </c:pt>
                <c:pt idx="4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40-4F1B-BAFB-1F0A13AE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69968"/>
        <c:axId val="189870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13.46</c:v>
                </c:pt>
                <c:pt idx="1">
                  <c:v>12.59</c:v>
                </c:pt>
                <c:pt idx="2">
                  <c:v>12.44</c:v>
                </c:pt>
                <c:pt idx="3">
                  <c:v>16.399999999999999</c:v>
                </c:pt>
                <c:pt idx="4">
                  <c:v>25.66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40-4F1B-BAFB-1F0A13AE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69968"/>
        <c:axId val="189870360"/>
      </c:lineChart>
      <c:dateAx>
        <c:axId val="18986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870360"/>
        <c:crosses val="autoZero"/>
        <c:auto val="1"/>
        <c:lblOffset val="100"/>
        <c:baseTimeUnit val="years"/>
      </c:dateAx>
      <c:valAx>
        <c:axId val="189870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86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6909.39</c:v>
                </c:pt>
                <c:pt idx="1">
                  <c:v>7368.09</c:v>
                </c:pt>
                <c:pt idx="2">
                  <c:v>4342.92</c:v>
                </c:pt>
                <c:pt idx="3">
                  <c:v>7429.89</c:v>
                </c:pt>
                <c:pt idx="4">
                  <c:v>1778.47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3A-43E8-B610-18093AA70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71928"/>
        <c:axId val="18987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434.72</c:v>
                </c:pt>
                <c:pt idx="1">
                  <c:v>416.14</c:v>
                </c:pt>
                <c:pt idx="2">
                  <c:v>371.89</c:v>
                </c:pt>
                <c:pt idx="3">
                  <c:v>293.23</c:v>
                </c:pt>
                <c:pt idx="4">
                  <c:v>300.14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A-43E8-B610-18093AA70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71928"/>
        <c:axId val="189872320"/>
      </c:lineChart>
      <c:dateAx>
        <c:axId val="189871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872320"/>
        <c:crosses val="autoZero"/>
        <c:auto val="1"/>
        <c:lblOffset val="100"/>
        <c:baseTimeUnit val="years"/>
      </c:dateAx>
      <c:valAx>
        <c:axId val="189872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871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FA-4B10-84EB-096CA5EBF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73496"/>
        <c:axId val="189988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495.76</c:v>
                </c:pt>
                <c:pt idx="1">
                  <c:v>487.22</c:v>
                </c:pt>
                <c:pt idx="2">
                  <c:v>483.11</c:v>
                </c:pt>
                <c:pt idx="3">
                  <c:v>542.29999999999995</c:v>
                </c:pt>
                <c:pt idx="4">
                  <c:v>566.65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B10-84EB-096CA5EBF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73496"/>
        <c:axId val="189988952"/>
      </c:lineChart>
      <c:dateAx>
        <c:axId val="189873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988952"/>
        <c:crosses val="autoZero"/>
        <c:auto val="1"/>
        <c:lblOffset val="100"/>
        <c:baseTimeUnit val="years"/>
      </c:dateAx>
      <c:valAx>
        <c:axId val="189988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873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96.84</c:v>
                </c:pt>
                <c:pt idx="1">
                  <c:v>96.28</c:v>
                </c:pt>
                <c:pt idx="2">
                  <c:v>89.5</c:v>
                </c:pt>
                <c:pt idx="3">
                  <c:v>96.46</c:v>
                </c:pt>
                <c:pt idx="4">
                  <c:v>96.63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73-423B-AAE3-AE568705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90128"/>
        <c:axId val="189990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93.66</c:v>
                </c:pt>
                <c:pt idx="1">
                  <c:v>92.76</c:v>
                </c:pt>
                <c:pt idx="2">
                  <c:v>93.28</c:v>
                </c:pt>
                <c:pt idx="3">
                  <c:v>87.51</c:v>
                </c:pt>
                <c:pt idx="4">
                  <c:v>84.77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73-423B-AAE3-AE568705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0128"/>
        <c:axId val="189990520"/>
      </c:lineChart>
      <c:dateAx>
        <c:axId val="18999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990520"/>
        <c:crosses val="autoZero"/>
        <c:auto val="1"/>
        <c:lblOffset val="100"/>
        <c:baseTimeUnit val="years"/>
      </c:dateAx>
      <c:valAx>
        <c:axId val="189990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99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176.12</c:v>
                </c:pt>
                <c:pt idx="1">
                  <c:v>175.97</c:v>
                </c:pt>
                <c:pt idx="2">
                  <c:v>188.69</c:v>
                </c:pt>
                <c:pt idx="3">
                  <c:v>174.37</c:v>
                </c:pt>
                <c:pt idx="4">
                  <c:v>175.77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E6-445E-9220-A94EE908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34696"/>
        <c:axId val="26893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208.21</c:v>
                </c:pt>
                <c:pt idx="1">
                  <c:v>208.67</c:v>
                </c:pt>
                <c:pt idx="2">
                  <c:v>208.29</c:v>
                </c:pt>
                <c:pt idx="3">
                  <c:v>218.42</c:v>
                </c:pt>
                <c:pt idx="4">
                  <c:v>227.27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E6-445E-9220-A94EE908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34696"/>
        <c:axId val="268934304"/>
      </c:lineChart>
      <c:dateAx>
        <c:axId val="268934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8934304"/>
        <c:crosses val="autoZero"/>
        <c:auto val="1"/>
        <c:lblOffset val="100"/>
        <c:baseTimeUnit val="years"/>
      </c:dateAx>
      <c:valAx>
        <c:axId val="26893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8934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三重県　木曽岬町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A8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6313</v>
      </c>
      <c r="AM8" s="70"/>
      <c r="AN8" s="70"/>
      <c r="AO8" s="70"/>
      <c r="AP8" s="70"/>
      <c r="AQ8" s="70"/>
      <c r="AR8" s="70"/>
      <c r="AS8" s="70"/>
      <c r="AT8" s="66">
        <f>データ!$S$6</f>
        <v>15.74</v>
      </c>
      <c r="AU8" s="67"/>
      <c r="AV8" s="67"/>
      <c r="AW8" s="67"/>
      <c r="AX8" s="67"/>
      <c r="AY8" s="67"/>
      <c r="AZ8" s="67"/>
      <c r="BA8" s="67"/>
      <c r="BB8" s="69">
        <f>データ!$T$6</f>
        <v>401.08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95.98</v>
      </c>
      <c r="J10" s="67"/>
      <c r="K10" s="67"/>
      <c r="L10" s="67"/>
      <c r="M10" s="67"/>
      <c r="N10" s="67"/>
      <c r="O10" s="68"/>
      <c r="P10" s="69">
        <f>データ!$P$6</f>
        <v>100</v>
      </c>
      <c r="Q10" s="69"/>
      <c r="R10" s="69"/>
      <c r="S10" s="69"/>
      <c r="T10" s="69"/>
      <c r="U10" s="69"/>
      <c r="V10" s="69"/>
      <c r="W10" s="70">
        <f>データ!$Q$6</f>
        <v>2700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6268</v>
      </c>
      <c r="AM10" s="70"/>
      <c r="AN10" s="70"/>
      <c r="AO10" s="70"/>
      <c r="AP10" s="70"/>
      <c r="AQ10" s="70"/>
      <c r="AR10" s="70"/>
      <c r="AS10" s="70"/>
      <c r="AT10" s="66">
        <f>データ!$V$6</f>
        <v>15.72</v>
      </c>
      <c r="AU10" s="67"/>
      <c r="AV10" s="67"/>
      <c r="AW10" s="67"/>
      <c r="AX10" s="67"/>
      <c r="AY10" s="67"/>
      <c r="AZ10" s="67"/>
      <c r="BA10" s="67"/>
      <c r="BB10" s="69">
        <f>データ!$W$6</f>
        <v>398.73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106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107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105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QOhbXLVkIdQf5TXlG0rJVn8wUDp5fImxWd7Ru98FV2eiH0BrrlpTUhO7f+cHIfBJDuKWfKI3UEXZmM2Oi7LOeg==" saltValue="lLj1hUuTkNFDn/syA5Ebp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243035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木曽岬町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95.98</v>
      </c>
      <c r="P6" s="35">
        <f t="shared" si="3"/>
        <v>100</v>
      </c>
      <c r="Q6" s="35">
        <f t="shared" si="3"/>
        <v>2700</v>
      </c>
      <c r="R6" s="35">
        <f t="shared" si="3"/>
        <v>6313</v>
      </c>
      <c r="S6" s="35">
        <f t="shared" si="3"/>
        <v>15.74</v>
      </c>
      <c r="T6" s="35">
        <f t="shared" si="3"/>
        <v>401.08</v>
      </c>
      <c r="U6" s="35">
        <f t="shared" si="3"/>
        <v>6268</v>
      </c>
      <c r="V6" s="35">
        <f t="shared" si="3"/>
        <v>15.72</v>
      </c>
      <c r="W6" s="35">
        <f t="shared" si="3"/>
        <v>398.73</v>
      </c>
      <c r="X6" s="36">
        <f>IF(X7="",NA(),X7)</f>
        <v>99.53</v>
      </c>
      <c r="Y6" s="36">
        <f t="shared" ref="Y6:AG6" si="4">IF(Y7="",NA(),Y7)</f>
        <v>98.42</v>
      </c>
      <c r="Z6" s="36">
        <f t="shared" si="4"/>
        <v>91.29</v>
      </c>
      <c r="AA6" s="36">
        <f t="shared" si="4"/>
        <v>98.27</v>
      </c>
      <c r="AB6" s="36">
        <f t="shared" si="4"/>
        <v>98.29</v>
      </c>
      <c r="AC6" s="36">
        <f t="shared" si="4"/>
        <v>107.2</v>
      </c>
      <c r="AD6" s="36">
        <f t="shared" si="4"/>
        <v>106.62</v>
      </c>
      <c r="AE6" s="36">
        <f t="shared" si="4"/>
        <v>107.95</v>
      </c>
      <c r="AF6" s="36">
        <f t="shared" si="4"/>
        <v>104.47</v>
      </c>
      <c r="AG6" s="36">
        <f t="shared" si="4"/>
        <v>103.81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6">
        <f t="shared" ref="AJ6:AR6" si="5">IF(AJ7="",NA(),AJ7)</f>
        <v>0.09</v>
      </c>
      <c r="AK6" s="36">
        <f t="shared" si="5"/>
        <v>9.91</v>
      </c>
      <c r="AL6" s="36">
        <f t="shared" si="5"/>
        <v>1.83</v>
      </c>
      <c r="AM6" s="36">
        <f t="shared" si="5"/>
        <v>2.09</v>
      </c>
      <c r="AN6" s="36">
        <f t="shared" si="5"/>
        <v>13.46</v>
      </c>
      <c r="AO6" s="36">
        <f t="shared" si="5"/>
        <v>12.59</v>
      </c>
      <c r="AP6" s="36">
        <f t="shared" si="5"/>
        <v>12.44</v>
      </c>
      <c r="AQ6" s="36">
        <f t="shared" si="5"/>
        <v>16.399999999999999</v>
      </c>
      <c r="AR6" s="36">
        <f t="shared" si="5"/>
        <v>25.66</v>
      </c>
      <c r="AS6" s="35" t="str">
        <f>IF(AS7="","",IF(AS7="-","【-】","【"&amp;SUBSTITUTE(TEXT(AS7,"#,##0.00"),"-","△")&amp;"】"))</f>
        <v>【1.05】</v>
      </c>
      <c r="AT6" s="36">
        <f>IF(AT7="",NA(),AT7)</f>
        <v>6909.39</v>
      </c>
      <c r="AU6" s="36">
        <f t="shared" ref="AU6:BC6" si="6">IF(AU7="",NA(),AU7)</f>
        <v>7368.09</v>
      </c>
      <c r="AV6" s="36">
        <f t="shared" si="6"/>
        <v>4342.92</v>
      </c>
      <c r="AW6" s="36">
        <f t="shared" si="6"/>
        <v>7429.89</v>
      </c>
      <c r="AX6" s="36">
        <f t="shared" si="6"/>
        <v>1778.47</v>
      </c>
      <c r="AY6" s="36">
        <f t="shared" si="6"/>
        <v>434.72</v>
      </c>
      <c r="AZ6" s="36">
        <f t="shared" si="6"/>
        <v>416.14</v>
      </c>
      <c r="BA6" s="36">
        <f t="shared" si="6"/>
        <v>371.89</v>
      </c>
      <c r="BB6" s="36">
        <f t="shared" si="6"/>
        <v>293.23</v>
      </c>
      <c r="BC6" s="36">
        <f t="shared" si="6"/>
        <v>300.14</v>
      </c>
      <c r="BD6" s="35" t="str">
        <f>IF(BD7="","",IF(BD7="-","【-】","【"&amp;SUBSTITUTE(TEXT(BD7,"#,##0.00"),"-","△")&amp;"】"))</f>
        <v>【261.93】</v>
      </c>
      <c r="BE6" s="35">
        <f>IF(BE7="",NA(),BE7)</f>
        <v>0</v>
      </c>
      <c r="BF6" s="35">
        <f t="shared" ref="BF6:BN6" si="7">IF(BF7="",NA(),BF7)</f>
        <v>0</v>
      </c>
      <c r="BG6" s="35">
        <f t="shared" si="7"/>
        <v>0</v>
      </c>
      <c r="BH6" s="35">
        <f t="shared" si="7"/>
        <v>0</v>
      </c>
      <c r="BI6" s="35">
        <f t="shared" si="7"/>
        <v>0</v>
      </c>
      <c r="BJ6" s="36">
        <f t="shared" si="7"/>
        <v>495.76</v>
      </c>
      <c r="BK6" s="36">
        <f t="shared" si="7"/>
        <v>487.22</v>
      </c>
      <c r="BL6" s="36">
        <f t="shared" si="7"/>
        <v>483.11</v>
      </c>
      <c r="BM6" s="36">
        <f t="shared" si="7"/>
        <v>542.29999999999995</v>
      </c>
      <c r="BN6" s="36">
        <f t="shared" si="7"/>
        <v>566.65</v>
      </c>
      <c r="BO6" s="35" t="str">
        <f>IF(BO7="","",IF(BO7="-","【-】","【"&amp;SUBSTITUTE(TEXT(BO7,"#,##0.00"),"-","△")&amp;"】"))</f>
        <v>【270.46】</v>
      </c>
      <c r="BP6" s="36">
        <f>IF(BP7="",NA(),BP7)</f>
        <v>96.84</v>
      </c>
      <c r="BQ6" s="36">
        <f t="shared" ref="BQ6:BY6" si="8">IF(BQ7="",NA(),BQ7)</f>
        <v>96.28</v>
      </c>
      <c r="BR6" s="36">
        <f t="shared" si="8"/>
        <v>89.5</v>
      </c>
      <c r="BS6" s="36">
        <f t="shared" si="8"/>
        <v>96.46</v>
      </c>
      <c r="BT6" s="36">
        <f t="shared" si="8"/>
        <v>96.63</v>
      </c>
      <c r="BU6" s="36">
        <f t="shared" si="8"/>
        <v>93.66</v>
      </c>
      <c r="BV6" s="36">
        <f t="shared" si="8"/>
        <v>92.76</v>
      </c>
      <c r="BW6" s="36">
        <f t="shared" si="8"/>
        <v>93.28</v>
      </c>
      <c r="BX6" s="36">
        <f t="shared" si="8"/>
        <v>87.51</v>
      </c>
      <c r="BY6" s="36">
        <f t="shared" si="8"/>
        <v>84.77</v>
      </c>
      <c r="BZ6" s="35" t="str">
        <f>IF(BZ7="","",IF(BZ7="-","【-】","【"&amp;SUBSTITUTE(TEXT(BZ7,"#,##0.00"),"-","△")&amp;"】"))</f>
        <v>【103.91】</v>
      </c>
      <c r="CA6" s="36">
        <f>IF(CA7="",NA(),CA7)</f>
        <v>176.12</v>
      </c>
      <c r="CB6" s="36">
        <f t="shared" ref="CB6:CJ6" si="9">IF(CB7="",NA(),CB7)</f>
        <v>175.97</v>
      </c>
      <c r="CC6" s="36">
        <f t="shared" si="9"/>
        <v>188.69</v>
      </c>
      <c r="CD6" s="36">
        <f t="shared" si="9"/>
        <v>174.37</v>
      </c>
      <c r="CE6" s="36">
        <f t="shared" si="9"/>
        <v>175.77</v>
      </c>
      <c r="CF6" s="36">
        <f t="shared" si="9"/>
        <v>208.21</v>
      </c>
      <c r="CG6" s="36">
        <f t="shared" si="9"/>
        <v>208.67</v>
      </c>
      <c r="CH6" s="36">
        <f t="shared" si="9"/>
        <v>208.29</v>
      </c>
      <c r="CI6" s="36">
        <f t="shared" si="9"/>
        <v>218.42</v>
      </c>
      <c r="CJ6" s="36">
        <f t="shared" si="9"/>
        <v>227.27</v>
      </c>
      <c r="CK6" s="35" t="str">
        <f>IF(CK7="","",IF(CK7="-","【-】","【"&amp;SUBSTITUTE(TEXT(CK7,"#,##0.00"),"-","△")&amp;"】"))</f>
        <v>【167.11】</v>
      </c>
      <c r="CL6" s="36">
        <f>IF(CL7="",NA(),CL7)</f>
        <v>58.34</v>
      </c>
      <c r="CM6" s="36">
        <f t="shared" ref="CM6:CU6" si="10">IF(CM7="",NA(),CM7)</f>
        <v>56.64</v>
      </c>
      <c r="CN6" s="36">
        <f t="shared" si="10"/>
        <v>54.91</v>
      </c>
      <c r="CO6" s="36">
        <f t="shared" si="10"/>
        <v>53.2</v>
      </c>
      <c r="CP6" s="36">
        <f t="shared" si="10"/>
        <v>55.36</v>
      </c>
      <c r="CQ6" s="36">
        <f t="shared" si="10"/>
        <v>49.22</v>
      </c>
      <c r="CR6" s="36">
        <f t="shared" si="10"/>
        <v>49.08</v>
      </c>
      <c r="CS6" s="36">
        <f t="shared" si="10"/>
        <v>49.32</v>
      </c>
      <c r="CT6" s="36">
        <f t="shared" si="10"/>
        <v>50.24</v>
      </c>
      <c r="CU6" s="36">
        <f t="shared" si="10"/>
        <v>50.29</v>
      </c>
      <c r="CV6" s="35" t="str">
        <f>IF(CV7="","",IF(CV7="-","【-】","【"&amp;SUBSTITUTE(TEXT(CV7,"#,##0.00"),"-","△")&amp;"】"))</f>
        <v>【60.27】</v>
      </c>
      <c r="CW6" s="36">
        <f>IF(CW7="",NA(),CW7)</f>
        <v>93.68</v>
      </c>
      <c r="CX6" s="36">
        <f t="shared" ref="CX6:DF6" si="11">IF(CX7="",NA(),CX7)</f>
        <v>91.91</v>
      </c>
      <c r="CY6" s="36">
        <f t="shared" si="11"/>
        <v>93.62</v>
      </c>
      <c r="CZ6" s="36">
        <f t="shared" si="11"/>
        <v>95.72</v>
      </c>
      <c r="DA6" s="36">
        <f t="shared" si="11"/>
        <v>93.5</v>
      </c>
      <c r="DB6" s="36">
        <f t="shared" si="11"/>
        <v>79.48</v>
      </c>
      <c r="DC6" s="36">
        <f t="shared" si="11"/>
        <v>79.3</v>
      </c>
      <c r="DD6" s="36">
        <f t="shared" si="11"/>
        <v>79.34</v>
      </c>
      <c r="DE6" s="36">
        <f t="shared" si="11"/>
        <v>78.650000000000006</v>
      </c>
      <c r="DF6" s="36">
        <f t="shared" si="11"/>
        <v>77.73</v>
      </c>
      <c r="DG6" s="35" t="str">
        <f>IF(DG7="","",IF(DG7="-","【-】","【"&amp;SUBSTITUTE(TEXT(DG7,"#,##0.00"),"-","△")&amp;"】"))</f>
        <v>【89.92】</v>
      </c>
      <c r="DH6" s="36">
        <f>IF(DH7="",NA(),DH7)</f>
        <v>63.24</v>
      </c>
      <c r="DI6" s="36">
        <f t="shared" ref="DI6:DQ6" si="12">IF(DI7="",NA(),DI7)</f>
        <v>64.67</v>
      </c>
      <c r="DJ6" s="36">
        <f t="shared" si="12"/>
        <v>66.349999999999994</v>
      </c>
      <c r="DK6" s="36">
        <f t="shared" si="12"/>
        <v>67.67</v>
      </c>
      <c r="DL6" s="36">
        <f t="shared" si="12"/>
        <v>69.05</v>
      </c>
      <c r="DM6" s="36">
        <f t="shared" si="12"/>
        <v>46.12</v>
      </c>
      <c r="DN6" s="36">
        <f t="shared" si="12"/>
        <v>47.44</v>
      </c>
      <c r="DO6" s="36">
        <f t="shared" si="12"/>
        <v>48.3</v>
      </c>
      <c r="DP6" s="36">
        <f t="shared" si="12"/>
        <v>45.14</v>
      </c>
      <c r="DQ6" s="36">
        <f t="shared" si="12"/>
        <v>45.85</v>
      </c>
      <c r="DR6" s="35" t="str">
        <f>IF(DR7="","",IF(DR7="-","【-】","【"&amp;SUBSTITUTE(TEXT(DR7,"#,##0.00"),"-","△")&amp;"】"))</f>
        <v>【48.85】</v>
      </c>
      <c r="DS6" s="36">
        <f>IF(DS7="",NA(),DS7)</f>
        <v>10.48</v>
      </c>
      <c r="DT6" s="36">
        <f t="shared" ref="DT6:EB6" si="13">IF(DT7="",NA(),DT7)</f>
        <v>14.87</v>
      </c>
      <c r="DU6" s="36">
        <f t="shared" si="13"/>
        <v>18.02</v>
      </c>
      <c r="DV6" s="36">
        <f t="shared" si="13"/>
        <v>18.39</v>
      </c>
      <c r="DW6" s="36">
        <f t="shared" si="13"/>
        <v>18.55</v>
      </c>
      <c r="DX6" s="36">
        <f t="shared" si="13"/>
        <v>9.86</v>
      </c>
      <c r="DY6" s="36">
        <f t="shared" si="13"/>
        <v>11.16</v>
      </c>
      <c r="DZ6" s="36">
        <f t="shared" si="13"/>
        <v>12.43</v>
      </c>
      <c r="EA6" s="36">
        <f t="shared" si="13"/>
        <v>13.58</v>
      </c>
      <c r="EB6" s="36">
        <f t="shared" si="13"/>
        <v>14.13</v>
      </c>
      <c r="EC6" s="35" t="str">
        <f>IF(EC7="","",IF(EC7="-","【-】","【"&amp;SUBSTITUTE(TEXT(EC7,"#,##0.00"),"-","△")&amp;"】"))</f>
        <v>【17.80】</v>
      </c>
      <c r="ED6" s="36">
        <f>IF(ED7="",NA(),ED7)</f>
        <v>0.76</v>
      </c>
      <c r="EE6" s="36">
        <f t="shared" ref="EE6:EM6" si="14">IF(EE7="",NA(),EE7)</f>
        <v>0.56000000000000005</v>
      </c>
      <c r="EF6" s="36">
        <f t="shared" si="14"/>
        <v>0.15</v>
      </c>
      <c r="EG6" s="36">
        <f t="shared" si="14"/>
        <v>0.61</v>
      </c>
      <c r="EH6" s="36">
        <f t="shared" si="14"/>
        <v>0.55000000000000004</v>
      </c>
      <c r="EI6" s="36">
        <f t="shared" si="14"/>
        <v>0.56000000000000005</v>
      </c>
      <c r="EJ6" s="36">
        <f t="shared" si="14"/>
        <v>0.65</v>
      </c>
      <c r="EK6" s="36">
        <f t="shared" si="14"/>
        <v>0.46</v>
      </c>
      <c r="EL6" s="36">
        <f t="shared" si="14"/>
        <v>0.44</v>
      </c>
      <c r="EM6" s="36">
        <f t="shared" si="14"/>
        <v>0.52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243035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95.98</v>
      </c>
      <c r="P7" s="39">
        <v>100</v>
      </c>
      <c r="Q7" s="39">
        <v>2700</v>
      </c>
      <c r="R7" s="39">
        <v>6313</v>
      </c>
      <c r="S7" s="39">
        <v>15.74</v>
      </c>
      <c r="T7" s="39">
        <v>401.08</v>
      </c>
      <c r="U7" s="39">
        <v>6268</v>
      </c>
      <c r="V7" s="39">
        <v>15.72</v>
      </c>
      <c r="W7" s="39">
        <v>398.73</v>
      </c>
      <c r="X7" s="39">
        <v>99.53</v>
      </c>
      <c r="Y7" s="39">
        <v>98.42</v>
      </c>
      <c r="Z7" s="39">
        <v>91.29</v>
      </c>
      <c r="AA7" s="39">
        <v>98.27</v>
      </c>
      <c r="AB7" s="39">
        <v>98.29</v>
      </c>
      <c r="AC7" s="39">
        <v>107.2</v>
      </c>
      <c r="AD7" s="39">
        <v>106.62</v>
      </c>
      <c r="AE7" s="39">
        <v>107.95</v>
      </c>
      <c r="AF7" s="39">
        <v>104.47</v>
      </c>
      <c r="AG7" s="39">
        <v>103.81</v>
      </c>
      <c r="AH7" s="39">
        <v>112.83</v>
      </c>
      <c r="AI7" s="39">
        <v>0</v>
      </c>
      <c r="AJ7" s="39">
        <v>0.09</v>
      </c>
      <c r="AK7" s="39">
        <v>9.91</v>
      </c>
      <c r="AL7" s="39">
        <v>1.83</v>
      </c>
      <c r="AM7" s="39">
        <v>2.09</v>
      </c>
      <c r="AN7" s="39">
        <v>13.46</v>
      </c>
      <c r="AO7" s="39">
        <v>12.59</v>
      </c>
      <c r="AP7" s="39">
        <v>12.44</v>
      </c>
      <c r="AQ7" s="39">
        <v>16.399999999999999</v>
      </c>
      <c r="AR7" s="39">
        <v>25.66</v>
      </c>
      <c r="AS7" s="39">
        <v>1.05</v>
      </c>
      <c r="AT7" s="39">
        <v>6909.39</v>
      </c>
      <c r="AU7" s="39">
        <v>7368.09</v>
      </c>
      <c r="AV7" s="39">
        <v>4342.92</v>
      </c>
      <c r="AW7" s="39">
        <v>7429.89</v>
      </c>
      <c r="AX7" s="39">
        <v>1778.47</v>
      </c>
      <c r="AY7" s="39">
        <v>434.72</v>
      </c>
      <c r="AZ7" s="39">
        <v>416.14</v>
      </c>
      <c r="BA7" s="39">
        <v>371.89</v>
      </c>
      <c r="BB7" s="39">
        <v>293.23</v>
      </c>
      <c r="BC7" s="39">
        <v>300.14</v>
      </c>
      <c r="BD7" s="39">
        <v>261.93</v>
      </c>
      <c r="BE7" s="39">
        <v>0</v>
      </c>
      <c r="BF7" s="39">
        <v>0</v>
      </c>
      <c r="BG7" s="39">
        <v>0</v>
      </c>
      <c r="BH7" s="39">
        <v>0</v>
      </c>
      <c r="BI7" s="39">
        <v>0</v>
      </c>
      <c r="BJ7" s="39">
        <v>495.76</v>
      </c>
      <c r="BK7" s="39">
        <v>487.22</v>
      </c>
      <c r="BL7" s="39">
        <v>483.11</v>
      </c>
      <c r="BM7" s="39">
        <v>542.29999999999995</v>
      </c>
      <c r="BN7" s="39">
        <v>566.65</v>
      </c>
      <c r="BO7" s="39">
        <v>270.45999999999998</v>
      </c>
      <c r="BP7" s="39">
        <v>96.84</v>
      </c>
      <c r="BQ7" s="39">
        <v>96.28</v>
      </c>
      <c r="BR7" s="39">
        <v>89.5</v>
      </c>
      <c r="BS7" s="39">
        <v>96.46</v>
      </c>
      <c r="BT7" s="39">
        <v>96.63</v>
      </c>
      <c r="BU7" s="39">
        <v>93.66</v>
      </c>
      <c r="BV7" s="39">
        <v>92.76</v>
      </c>
      <c r="BW7" s="39">
        <v>93.28</v>
      </c>
      <c r="BX7" s="39">
        <v>87.51</v>
      </c>
      <c r="BY7" s="39">
        <v>84.77</v>
      </c>
      <c r="BZ7" s="39">
        <v>103.91</v>
      </c>
      <c r="CA7" s="39">
        <v>176.12</v>
      </c>
      <c r="CB7" s="39">
        <v>175.97</v>
      </c>
      <c r="CC7" s="39">
        <v>188.69</v>
      </c>
      <c r="CD7" s="39">
        <v>174.37</v>
      </c>
      <c r="CE7" s="39">
        <v>175.77</v>
      </c>
      <c r="CF7" s="39">
        <v>208.21</v>
      </c>
      <c r="CG7" s="39">
        <v>208.67</v>
      </c>
      <c r="CH7" s="39">
        <v>208.29</v>
      </c>
      <c r="CI7" s="39">
        <v>218.42</v>
      </c>
      <c r="CJ7" s="39">
        <v>227.27</v>
      </c>
      <c r="CK7" s="39">
        <v>167.11</v>
      </c>
      <c r="CL7" s="39">
        <v>58.34</v>
      </c>
      <c r="CM7" s="39">
        <v>56.64</v>
      </c>
      <c r="CN7" s="39">
        <v>54.91</v>
      </c>
      <c r="CO7" s="39">
        <v>53.2</v>
      </c>
      <c r="CP7" s="39">
        <v>55.36</v>
      </c>
      <c r="CQ7" s="39">
        <v>49.22</v>
      </c>
      <c r="CR7" s="39">
        <v>49.08</v>
      </c>
      <c r="CS7" s="39">
        <v>49.32</v>
      </c>
      <c r="CT7" s="39">
        <v>50.24</v>
      </c>
      <c r="CU7" s="39">
        <v>50.29</v>
      </c>
      <c r="CV7" s="39">
        <v>60.27</v>
      </c>
      <c r="CW7" s="39">
        <v>93.68</v>
      </c>
      <c r="CX7" s="39">
        <v>91.91</v>
      </c>
      <c r="CY7" s="39">
        <v>93.62</v>
      </c>
      <c r="CZ7" s="39">
        <v>95.72</v>
      </c>
      <c r="DA7" s="39">
        <v>93.5</v>
      </c>
      <c r="DB7" s="39">
        <v>79.48</v>
      </c>
      <c r="DC7" s="39">
        <v>79.3</v>
      </c>
      <c r="DD7" s="39">
        <v>79.34</v>
      </c>
      <c r="DE7" s="39">
        <v>78.650000000000006</v>
      </c>
      <c r="DF7" s="39">
        <v>77.73</v>
      </c>
      <c r="DG7" s="39">
        <v>89.92</v>
      </c>
      <c r="DH7" s="39">
        <v>63.24</v>
      </c>
      <c r="DI7" s="39">
        <v>64.67</v>
      </c>
      <c r="DJ7" s="39">
        <v>66.349999999999994</v>
      </c>
      <c r="DK7" s="39">
        <v>67.67</v>
      </c>
      <c r="DL7" s="39">
        <v>69.05</v>
      </c>
      <c r="DM7" s="39">
        <v>46.12</v>
      </c>
      <c r="DN7" s="39">
        <v>47.44</v>
      </c>
      <c r="DO7" s="39">
        <v>48.3</v>
      </c>
      <c r="DP7" s="39">
        <v>45.14</v>
      </c>
      <c r="DQ7" s="39">
        <v>45.85</v>
      </c>
      <c r="DR7" s="39">
        <v>48.85</v>
      </c>
      <c r="DS7" s="39">
        <v>10.48</v>
      </c>
      <c r="DT7" s="39">
        <v>14.87</v>
      </c>
      <c r="DU7" s="39">
        <v>18.02</v>
      </c>
      <c r="DV7" s="39">
        <v>18.39</v>
      </c>
      <c r="DW7" s="39">
        <v>18.55</v>
      </c>
      <c r="DX7" s="39">
        <v>9.86</v>
      </c>
      <c r="DY7" s="39">
        <v>11.16</v>
      </c>
      <c r="DZ7" s="39">
        <v>12.43</v>
      </c>
      <c r="EA7" s="39">
        <v>13.58</v>
      </c>
      <c r="EB7" s="39">
        <v>14.13</v>
      </c>
      <c r="EC7" s="39">
        <v>17.8</v>
      </c>
      <c r="ED7" s="39">
        <v>0.76</v>
      </c>
      <c r="EE7" s="39">
        <v>0.56000000000000005</v>
      </c>
      <c r="EF7" s="39">
        <v>0.15</v>
      </c>
      <c r="EG7" s="39">
        <v>0.61</v>
      </c>
      <c r="EH7" s="39">
        <v>0.55000000000000004</v>
      </c>
      <c r="EI7" s="39">
        <v>0.56000000000000005</v>
      </c>
      <c r="EJ7" s="39">
        <v>0.65</v>
      </c>
      <c r="EK7" s="39">
        <v>0.46</v>
      </c>
      <c r="EL7" s="39">
        <v>0.44</v>
      </c>
      <c r="EM7" s="39">
        <v>0.52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2019-12-05T04:19:27Z</dcterms:created>
  <dcterms:modified xsi:type="dcterms:W3CDTF">2020-02-05T00:05:54Z</dcterms:modified>
  <cp:category/>
</cp:coreProperties>
</file>