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2_公営企業決算\H30公営企業決算統計\11_ホームページ公開\01公開フォルダ\01公営企業の決算概要\HP掲載用\"/>
    </mc:Choice>
  </mc:AlternateContent>
  <bookViews>
    <workbookView xWindow="600" yWindow="90" windowWidth="19395" windowHeight="7605"/>
  </bookViews>
  <sheets>
    <sheet name="01事業数" sheetId="1" r:id="rId1"/>
    <sheet name="02職員数" sheetId="15" r:id="rId2"/>
    <sheet name="03決算規模 " sheetId="3" r:id="rId3"/>
    <sheet name="04建設投資" sheetId="4" r:id="rId4"/>
    <sheet name="05企業債発行" sheetId="5" r:id="rId5"/>
    <sheet name="06企業債残高" sheetId="6" r:id="rId6"/>
    <sheet name="07繰入金" sheetId="8" r:id="rId7"/>
    <sheet name="08収益・資本繰入" sheetId="7" r:id="rId8"/>
    <sheet name="09事業数・経営状況" sheetId="9" r:id="rId9"/>
    <sheet name="10（水道損益）" sheetId="10" r:id="rId10"/>
    <sheet name="11（病院損益）" sheetId="11" r:id="rId11"/>
    <sheet name="12（下水（法適）損益）" sheetId="12" r:id="rId12"/>
    <sheet name="13（簡水（法非適））" sheetId="13" r:id="rId13"/>
    <sheet name="14（下水（法非適））" sheetId="14" r:id="rId14"/>
  </sheets>
  <definedNames>
    <definedName name="_xlnm.Print_Area" localSheetId="1">'02職員数'!$A$1:$L$41</definedName>
    <definedName name="_xlnm.Print_Area" localSheetId="3">'04建設投資'!$B$2:$L$40</definedName>
    <definedName name="_xlnm.Print_Area" localSheetId="4">'05企業債発行'!$B$1:$L$39</definedName>
    <definedName name="_xlnm.Print_Area" localSheetId="5">'06企業債残高'!$B$1:$M$38</definedName>
    <definedName name="_xlnm.Print_Area" localSheetId="6">'07繰入金'!$B$1:$L$39</definedName>
    <definedName name="_xlnm.Print_Area" localSheetId="7">'08収益・資本繰入'!$B$1:$Q$38</definedName>
    <definedName name="_xlnm.Print_Area" localSheetId="8">'09事業数・経営状況'!$B$1:$R$52</definedName>
    <definedName name="_xlnm.Print_Area" localSheetId="9">'10（水道損益）'!$A$1:$K$27</definedName>
    <definedName name="_xlnm.Print_Area" localSheetId="10">'11（病院損益）'!$B$1:$K$28</definedName>
    <definedName name="_xlnm.Print_Area" localSheetId="11">'12（下水（法適）損益）'!$B$1:$L$29</definedName>
    <definedName name="_xlnm.Print_Area" localSheetId="12">'13（簡水（法非適））'!$B$1:$M$24</definedName>
    <definedName name="_xlnm.Print_Area" localSheetId="13">'14（下水（法非適））'!$B$1:$M$24</definedName>
    <definedName name="_xlnm.Print_Titles" localSheetId="3">'04建設投資'!$B:$C</definedName>
  </definedNames>
  <calcPr calcId="162913"/>
</workbook>
</file>

<file path=xl/calcChain.xml><?xml version="1.0" encoding="utf-8"?>
<calcChain xmlns="http://schemas.openxmlformats.org/spreadsheetml/2006/main">
  <c r="I6" i="15" l="1"/>
  <c r="K6" i="15"/>
  <c r="L6" i="15"/>
  <c r="I7" i="15"/>
  <c r="K7" i="15"/>
  <c r="L7" i="15"/>
  <c r="I8" i="15"/>
  <c r="K8" i="15"/>
  <c r="L8" i="15"/>
  <c r="I9" i="15"/>
  <c r="K9" i="15"/>
  <c r="L9" i="15"/>
  <c r="D19" i="15"/>
  <c r="E19" i="15"/>
  <c r="E36" i="15" s="1"/>
  <c r="H19" i="15"/>
  <c r="D35" i="15"/>
  <c r="E35" i="15"/>
  <c r="H35" i="15"/>
  <c r="D36" i="15" l="1"/>
  <c r="H36" i="15"/>
  <c r="D10" i="14"/>
  <c r="E10" i="14"/>
  <c r="F10" i="14"/>
  <c r="G10" i="14"/>
  <c r="H10" i="14"/>
  <c r="D15" i="14"/>
  <c r="E15" i="14"/>
  <c r="F15" i="14"/>
  <c r="G15" i="14"/>
  <c r="H15" i="14"/>
  <c r="H16" i="14"/>
  <c r="D19" i="14"/>
  <c r="E19" i="14"/>
  <c r="F19" i="14"/>
  <c r="G19" i="14"/>
  <c r="H19" i="14"/>
  <c r="G10" i="13"/>
  <c r="H10" i="13"/>
  <c r="G15" i="13"/>
  <c r="H15" i="13"/>
  <c r="G19" i="13"/>
  <c r="H19" i="13"/>
  <c r="F14" i="12"/>
  <c r="G14" i="12"/>
  <c r="F15" i="12"/>
  <c r="G15" i="12"/>
  <c r="F16" i="12"/>
  <c r="G16" i="12"/>
  <c r="F19" i="12"/>
  <c r="G19" i="12"/>
  <c r="F20" i="12"/>
  <c r="G20" i="12"/>
  <c r="F21" i="12"/>
  <c r="G21" i="12"/>
  <c r="F22" i="12"/>
  <c r="G22" i="12"/>
  <c r="F14" i="11"/>
  <c r="G14" i="11"/>
  <c r="F15" i="11"/>
  <c r="G15" i="11"/>
  <c r="F16" i="11"/>
  <c r="G16" i="11"/>
  <c r="F19" i="11"/>
  <c r="G19" i="11"/>
  <c r="F20" i="11"/>
  <c r="G20" i="11"/>
  <c r="F21" i="11"/>
  <c r="G21" i="11"/>
  <c r="F22" i="11"/>
  <c r="G22" i="11"/>
  <c r="C14" i="10"/>
  <c r="D14" i="10"/>
  <c r="E14" i="10"/>
  <c r="F14" i="10"/>
  <c r="G14" i="10"/>
  <c r="C15" i="10"/>
  <c r="D15" i="10"/>
  <c r="E15" i="10"/>
  <c r="F15" i="10"/>
  <c r="G15" i="10"/>
  <c r="C16" i="10"/>
  <c r="D16" i="10"/>
  <c r="E16" i="10"/>
  <c r="F16" i="10"/>
  <c r="G16" i="10"/>
  <c r="C19" i="10"/>
  <c r="D19" i="10"/>
  <c r="E19" i="10"/>
  <c r="F19" i="10"/>
  <c r="G19" i="10"/>
  <c r="C20" i="10"/>
  <c r="D20" i="10"/>
  <c r="E20" i="10"/>
  <c r="F20" i="10"/>
  <c r="G20" i="10"/>
  <c r="C21" i="10"/>
  <c r="D21" i="10"/>
  <c r="E21" i="10"/>
  <c r="F21" i="10"/>
  <c r="G21" i="10"/>
  <c r="F47" i="9"/>
  <c r="F46" i="9" s="1"/>
  <c r="G47" i="9"/>
  <c r="G46" i="9" s="1"/>
  <c r="H47" i="9"/>
  <c r="H46" i="9" s="1"/>
  <c r="I47" i="9"/>
  <c r="I46" i="9" s="1"/>
  <c r="J47" i="9"/>
  <c r="J46" i="9" s="1"/>
  <c r="K47" i="9"/>
  <c r="K46" i="9" s="1"/>
  <c r="L47" i="9"/>
  <c r="L46" i="9" s="1"/>
  <c r="M47" i="9"/>
  <c r="M46" i="9" s="1"/>
  <c r="N47" i="9"/>
  <c r="N46" i="9" s="1"/>
  <c r="O47" i="9"/>
  <c r="O46" i="9" s="1"/>
  <c r="F48" i="9"/>
  <c r="G48" i="9"/>
  <c r="H48" i="9"/>
  <c r="I48" i="9"/>
  <c r="J48" i="9"/>
  <c r="K48" i="9"/>
  <c r="L48" i="9"/>
  <c r="M48" i="9"/>
  <c r="N48" i="9"/>
  <c r="O48" i="9"/>
  <c r="F49" i="9"/>
  <c r="G49" i="9"/>
  <c r="H49" i="9"/>
  <c r="I49" i="9"/>
  <c r="J49" i="9"/>
  <c r="K49" i="9"/>
  <c r="L49" i="9"/>
  <c r="M49" i="9"/>
  <c r="N49" i="9"/>
  <c r="O49" i="9"/>
  <c r="F50" i="9"/>
  <c r="G50" i="9"/>
  <c r="H50" i="9"/>
  <c r="I50" i="9"/>
  <c r="J50" i="9"/>
  <c r="K50" i="9"/>
  <c r="L50" i="9"/>
  <c r="M50" i="9"/>
  <c r="N50" i="9"/>
  <c r="O50" i="9"/>
  <c r="D19" i="8"/>
  <c r="E19" i="8"/>
  <c r="F19" i="8"/>
  <c r="G19" i="8"/>
  <c r="G36" i="8" s="1"/>
  <c r="H19" i="8"/>
  <c r="D35" i="8"/>
  <c r="E35" i="8"/>
  <c r="F35" i="8"/>
  <c r="G35" i="8"/>
  <c r="D36" i="8"/>
  <c r="E36" i="8"/>
  <c r="F36" i="8"/>
  <c r="G6" i="7"/>
  <c r="K6" i="7"/>
  <c r="G7" i="7"/>
  <c r="K7" i="7"/>
  <c r="G8" i="7"/>
  <c r="K8" i="7"/>
  <c r="G9" i="7"/>
  <c r="K9" i="7"/>
  <c r="G10" i="7"/>
  <c r="K10" i="7"/>
  <c r="G11" i="7"/>
  <c r="K11" i="7"/>
  <c r="G12" i="7"/>
  <c r="K12" i="7"/>
  <c r="G13" i="7"/>
  <c r="K13" i="7"/>
  <c r="G14" i="7"/>
  <c r="K14" i="7"/>
  <c r="G15" i="7"/>
  <c r="K15" i="7"/>
  <c r="G16" i="7"/>
  <c r="K16" i="7"/>
  <c r="G17" i="7"/>
  <c r="K17" i="7"/>
  <c r="G18" i="7"/>
  <c r="K18" i="7"/>
  <c r="D19" i="7"/>
  <c r="E19" i="7"/>
  <c r="G19" i="7" s="1"/>
  <c r="H19" i="7"/>
  <c r="I19" i="7"/>
  <c r="J19" i="7"/>
  <c r="K19" i="7" s="1"/>
  <c r="G20" i="7"/>
  <c r="K20" i="7"/>
  <c r="G21" i="7"/>
  <c r="K21" i="7"/>
  <c r="G22" i="7"/>
  <c r="K22" i="7"/>
  <c r="G23" i="7"/>
  <c r="K23" i="7"/>
  <c r="G24" i="7"/>
  <c r="K24" i="7"/>
  <c r="G25" i="7"/>
  <c r="K25" i="7"/>
  <c r="G26" i="7"/>
  <c r="K26" i="7"/>
  <c r="K27" i="7"/>
  <c r="G28" i="7"/>
  <c r="K28" i="7"/>
  <c r="G29" i="7"/>
  <c r="K29" i="7"/>
  <c r="G30" i="7"/>
  <c r="K30" i="7"/>
  <c r="G31" i="7"/>
  <c r="K31" i="7"/>
  <c r="G32" i="7"/>
  <c r="K32" i="7"/>
  <c r="G33" i="7"/>
  <c r="K33" i="7"/>
  <c r="G34" i="7"/>
  <c r="K34" i="7"/>
  <c r="D35" i="7"/>
  <c r="E35" i="7"/>
  <c r="E36" i="7" s="1"/>
  <c r="G36" i="7" s="1"/>
  <c r="G35" i="7"/>
  <c r="H35" i="7"/>
  <c r="I35" i="7"/>
  <c r="I36" i="7" s="1"/>
  <c r="K36" i="7" s="1"/>
  <c r="J35" i="7"/>
  <c r="K35" i="7"/>
  <c r="D36" i="7"/>
  <c r="F36" i="7"/>
  <c r="H36" i="7"/>
  <c r="D19" i="6"/>
  <c r="E19" i="6"/>
  <c r="F19" i="6"/>
  <c r="G19" i="6"/>
  <c r="D35" i="6"/>
  <c r="E35" i="6"/>
  <c r="F35" i="6"/>
  <c r="G35" i="6"/>
  <c r="D36" i="6"/>
  <c r="E36" i="6"/>
  <c r="F36" i="6"/>
  <c r="G36" i="6"/>
  <c r="D19" i="5"/>
  <c r="E19" i="5"/>
  <c r="F19" i="5"/>
  <c r="G19" i="5"/>
  <c r="D35" i="5"/>
  <c r="E35" i="5"/>
  <c r="F35" i="5"/>
  <c r="G35" i="5"/>
  <c r="G36" i="5" s="1"/>
  <c r="H35" i="5"/>
  <c r="D36" i="5"/>
  <c r="E36" i="5"/>
  <c r="F36" i="5"/>
  <c r="D20" i="4"/>
  <c r="E20" i="4"/>
  <c r="F20" i="4"/>
  <c r="G20" i="4"/>
  <c r="D36" i="4"/>
  <c r="E36" i="4"/>
  <c r="F36" i="4"/>
  <c r="G36" i="4"/>
  <c r="D37" i="4"/>
  <c r="E37" i="4"/>
  <c r="F37" i="4"/>
  <c r="G37" i="4"/>
  <c r="D19" i="3"/>
  <c r="E19" i="3"/>
  <c r="F19" i="3"/>
  <c r="D35" i="3"/>
  <c r="E35" i="3"/>
  <c r="F35" i="3"/>
  <c r="F36" i="3" s="1"/>
  <c r="E36" i="3"/>
  <c r="D36" i="3" l="1"/>
  <c r="J27" i="1"/>
  <c r="K7" i="1" l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6" i="1"/>
  <c r="H27" i="1"/>
  <c r="I27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6" i="1"/>
</calcChain>
</file>

<file path=xl/sharedStrings.xml><?xml version="1.0" encoding="utf-8"?>
<sst xmlns="http://schemas.openxmlformats.org/spreadsheetml/2006/main" count="1021" uniqueCount="291">
  <si>
    <t>(単位:事業数、％)</t>
    <rPh sb="4" eb="6">
      <t>ジギョウ</t>
    </rPh>
    <rPh sb="6" eb="7">
      <t>スウ</t>
    </rPh>
    <phoneticPr fontId="4"/>
  </si>
  <si>
    <t xml:space="preserve">           年 度</t>
  </si>
  <si>
    <t xml:space="preserve"> 　増　　減</t>
  </si>
  <si>
    <t xml:space="preserve"> 事業名 区分</t>
  </si>
  <si>
    <t>法適</t>
  </si>
  <si>
    <t>法非適</t>
  </si>
  <si>
    <t>計</t>
  </si>
  <si>
    <t>構成比</t>
  </si>
  <si>
    <t xml:space="preserve"> 上 水 道</t>
  </si>
  <si>
    <t xml:space="preserve"> 簡易水道</t>
  </si>
  <si>
    <t xml:space="preserve"> 工業用水道</t>
  </si>
  <si>
    <t xml:space="preserve"> 交    通</t>
  </si>
  <si>
    <t xml:space="preserve"> 電　　気</t>
  </si>
  <si>
    <t xml:space="preserve"> ガ    ス</t>
  </si>
  <si>
    <t xml:space="preserve"> 病    院</t>
  </si>
  <si>
    <t xml:space="preserve"> 下 水 道</t>
  </si>
  <si>
    <t xml:space="preserve"> 市    場</t>
  </si>
  <si>
    <t xml:space="preserve"> と 畜 場</t>
  </si>
  <si>
    <t xml:space="preserve"> 観光施設</t>
  </si>
  <si>
    <t xml:space="preserve"> 宅地造成</t>
  </si>
  <si>
    <t xml:space="preserve"> 駐車場整備</t>
  </si>
  <si>
    <t xml:space="preserve"> 介護サービス</t>
    <rPh sb="1" eb="3">
      <t>カイゴ</t>
    </rPh>
    <phoneticPr fontId="4"/>
  </si>
  <si>
    <t xml:space="preserve"> その他（ｸﾞﾙｰﾌﾟﾎｰﾑ）</t>
    <rPh sb="3" eb="4">
      <t>タ</t>
    </rPh>
    <phoneticPr fontId="4"/>
  </si>
  <si>
    <t xml:space="preserve">      計</t>
  </si>
  <si>
    <t>特環公共下水道</t>
    <phoneticPr fontId="4"/>
  </si>
  <si>
    <t>農業集落排水</t>
    <phoneticPr fontId="4"/>
  </si>
  <si>
    <t>漁業集落排水</t>
    <phoneticPr fontId="4"/>
  </si>
  <si>
    <t>簡易排水</t>
    <phoneticPr fontId="4"/>
  </si>
  <si>
    <t>特定地域生活排水</t>
    <phoneticPr fontId="4"/>
  </si>
  <si>
    <t>第１表　法適用、法非適用区分別事業数</t>
    <phoneticPr fontId="4"/>
  </si>
  <si>
    <t>公共下水道</t>
    <phoneticPr fontId="4"/>
  </si>
  <si>
    <t>平成２９年度</t>
    <phoneticPr fontId="4"/>
  </si>
  <si>
    <t>平成３０年度</t>
    <phoneticPr fontId="4"/>
  </si>
  <si>
    <t>四捨五入の関係で、構成比の小計、合計が合わない場合がある。</t>
    <rPh sb="0" eb="4">
      <t>シシャゴニュウ</t>
    </rPh>
    <rPh sb="5" eb="7">
      <t>カンケイ</t>
    </rPh>
    <rPh sb="9" eb="12">
      <t>コウセイヒ</t>
    </rPh>
    <rPh sb="13" eb="15">
      <t>ショウケイ</t>
    </rPh>
    <rPh sb="16" eb="18">
      <t>ゴウケイ</t>
    </rPh>
    <rPh sb="19" eb="20">
      <t>ア</t>
    </rPh>
    <rPh sb="23" eb="25">
      <t>バアイ</t>
    </rPh>
    <phoneticPr fontId="3"/>
  </si>
  <si>
    <t>※</t>
  </si>
  <si>
    <t xml:space="preserve">  損益勘定所属職員</t>
  </si>
  <si>
    <t xml:space="preserve">      合    計</t>
  </si>
  <si>
    <t>小    計</t>
  </si>
  <si>
    <t>介護サービス</t>
    <rPh sb="0" eb="2">
      <t>カイゴ</t>
    </rPh>
    <phoneticPr fontId="4"/>
  </si>
  <si>
    <t>駐車場整備</t>
  </si>
  <si>
    <t>宅地造成</t>
  </si>
  <si>
    <t>観光施設</t>
  </si>
  <si>
    <t>と 畜 場</t>
  </si>
  <si>
    <t>用</t>
  </si>
  <si>
    <t>下水道（特排）</t>
    <rPh sb="4" eb="5">
      <t>トク</t>
    </rPh>
    <rPh sb="5" eb="6">
      <t>ハイ</t>
    </rPh>
    <phoneticPr fontId="3"/>
  </si>
  <si>
    <t>適</t>
  </si>
  <si>
    <t>下水道（簡排）</t>
  </si>
  <si>
    <t>下水道（漁集）</t>
  </si>
  <si>
    <t>非</t>
  </si>
  <si>
    <t>下水道（農集）</t>
  </si>
  <si>
    <t>下水道（特環）</t>
  </si>
  <si>
    <t>法</t>
  </si>
  <si>
    <t>下水道（公共）</t>
  </si>
  <si>
    <t>電　　気</t>
    <rPh sb="0" eb="4">
      <t>デンキ</t>
    </rPh>
    <phoneticPr fontId="10"/>
  </si>
  <si>
    <t>交    通</t>
  </si>
  <si>
    <t>簡易水道</t>
  </si>
  <si>
    <t>その他（ｸﾞﾙｰﾌﾟﾎｰﾑ）</t>
    <rPh sb="2" eb="3">
      <t>タ</t>
    </rPh>
    <phoneticPr fontId="4"/>
  </si>
  <si>
    <t>下水道（農集）</t>
    <rPh sb="4" eb="5">
      <t>ノウ</t>
    </rPh>
    <rPh sb="5" eb="6">
      <t>シュウ</t>
    </rPh>
    <phoneticPr fontId="4"/>
  </si>
  <si>
    <t>病    院</t>
  </si>
  <si>
    <t>ガ    ス</t>
  </si>
  <si>
    <t>工業用水道</t>
  </si>
  <si>
    <t>上 水 道</t>
  </si>
  <si>
    <r>
      <t xml:space="preserve">増減率
</t>
    </r>
    <r>
      <rPr>
        <sz val="8"/>
        <rFont val="ＭＳ 明朝"/>
        <family val="1"/>
        <charset val="128"/>
      </rPr>
      <t>((C)-(A))/(A)</t>
    </r>
    <rPh sb="0" eb="2">
      <t>ゾウゲン</t>
    </rPh>
    <rPh sb="2" eb="3">
      <t>リツ</t>
    </rPh>
    <phoneticPr fontId="3"/>
  </si>
  <si>
    <t>増減数
(C)-(A)</t>
    <rPh sb="0" eb="2">
      <t>ゾウゲン</t>
    </rPh>
    <rPh sb="2" eb="3">
      <t>スウ</t>
    </rPh>
    <phoneticPr fontId="3"/>
  </si>
  <si>
    <r>
      <t xml:space="preserve">増減率
</t>
    </r>
    <r>
      <rPr>
        <sz val="8"/>
        <rFont val="ＭＳ 明朝"/>
        <family val="1"/>
        <charset val="128"/>
      </rPr>
      <t>((C)-(B))/(B)</t>
    </r>
    <rPh sb="0" eb="2">
      <t>ゾウゲン</t>
    </rPh>
    <rPh sb="2" eb="3">
      <t>リツ</t>
    </rPh>
    <phoneticPr fontId="3"/>
  </si>
  <si>
    <t>増減数
(C)-(B)</t>
    <rPh sb="0" eb="2">
      <t>ゾウゲン</t>
    </rPh>
    <rPh sb="2" eb="3">
      <t>スウ</t>
    </rPh>
    <phoneticPr fontId="3"/>
  </si>
  <si>
    <t>(C)</t>
    <phoneticPr fontId="3"/>
  </si>
  <si>
    <t>(C)</t>
    <phoneticPr fontId="3"/>
  </si>
  <si>
    <t>(B)</t>
    <phoneticPr fontId="3"/>
  </si>
  <si>
    <t>(A)</t>
    <phoneticPr fontId="3"/>
  </si>
  <si>
    <t xml:space="preserve">  事業名</t>
  </si>
  <si>
    <t>30年度</t>
    <rPh sb="2" eb="4">
      <t>ネンド</t>
    </rPh>
    <phoneticPr fontId="4"/>
  </si>
  <si>
    <t>29年度</t>
    <rPh sb="2" eb="4">
      <t>ネンド</t>
    </rPh>
    <phoneticPr fontId="4"/>
  </si>
  <si>
    <t>28年度</t>
    <rPh sb="2" eb="4">
      <t>ネンド</t>
    </rPh>
    <phoneticPr fontId="4"/>
  </si>
  <si>
    <t>27年度</t>
    <rPh sb="2" eb="4">
      <t>ネンド</t>
    </rPh>
    <phoneticPr fontId="4"/>
  </si>
  <si>
    <t>26年度</t>
    <rPh sb="2" eb="4">
      <t>ネンド</t>
    </rPh>
    <phoneticPr fontId="4"/>
  </si>
  <si>
    <t>対26年度比較</t>
    <rPh sb="0" eb="1">
      <t>タイ</t>
    </rPh>
    <rPh sb="3" eb="5">
      <t>ネンド</t>
    </rPh>
    <rPh sb="5" eb="7">
      <t>ヒカク</t>
    </rPh>
    <phoneticPr fontId="3"/>
  </si>
  <si>
    <t>対前年度比較</t>
    <rPh sb="0" eb="1">
      <t>タイ</t>
    </rPh>
    <rPh sb="1" eb="4">
      <t>ゼンネンド</t>
    </rPh>
    <rPh sb="4" eb="6">
      <t>ヒカク</t>
    </rPh>
    <phoneticPr fontId="3"/>
  </si>
  <si>
    <t xml:space="preserve">      年  度</t>
  </si>
  <si>
    <t>２　各項目の数値は、表示単位未満を四捨五入したもので、その内訳を合計した数値は合計欄の数値と一致しない場合がある。</t>
    <rPh sb="2" eb="5">
      <t>カクコウモク</t>
    </rPh>
    <rPh sb="6" eb="8">
      <t>スウチ</t>
    </rPh>
    <rPh sb="10" eb="12">
      <t>ヒョウジ</t>
    </rPh>
    <rPh sb="12" eb="14">
      <t>タンイ</t>
    </rPh>
    <rPh sb="14" eb="16">
      <t>ミマン</t>
    </rPh>
    <rPh sb="17" eb="21">
      <t>シシャゴニュウ</t>
    </rPh>
    <rPh sb="29" eb="31">
      <t>ウチワケ</t>
    </rPh>
    <rPh sb="32" eb="34">
      <t>ゴウケイ</t>
    </rPh>
    <rPh sb="36" eb="38">
      <t>スウチ</t>
    </rPh>
    <rPh sb="39" eb="41">
      <t>ゴウケイ</t>
    </rPh>
    <rPh sb="41" eb="42">
      <t>ラン</t>
    </rPh>
    <rPh sb="43" eb="45">
      <t>スウチ</t>
    </rPh>
    <rPh sb="46" eb="48">
      <t>イッチ</t>
    </rPh>
    <rPh sb="51" eb="53">
      <t>バアイ</t>
    </rPh>
    <phoneticPr fontId="11"/>
  </si>
  <si>
    <t>　　法非適用事業決算規模＝総費用＋資本的支出＋積立金＋前年度繰上充用金</t>
    <phoneticPr fontId="11"/>
  </si>
  <si>
    <t>１　法適用事業決算規模　＝総費用(税込)－減価償却費＋資本的支出　　　</t>
    <phoneticPr fontId="11"/>
  </si>
  <si>
    <t>※</t>
    <phoneticPr fontId="11"/>
  </si>
  <si>
    <t>合　計</t>
  </si>
  <si>
    <t>介護サービス</t>
    <rPh sb="0" eb="2">
      <t>カイゴ</t>
    </rPh>
    <phoneticPr fontId="11"/>
  </si>
  <si>
    <t>市    場</t>
  </si>
  <si>
    <t>下水道（特定）</t>
  </si>
  <si>
    <t>電    気</t>
  </si>
  <si>
    <t>その他（ｸﾞﾙｰﾌﾟﾎｰﾑ）</t>
    <phoneticPr fontId="11"/>
  </si>
  <si>
    <t>介護サービス</t>
    <phoneticPr fontId="11"/>
  </si>
  <si>
    <t>下水道（農集）</t>
    <rPh sb="4" eb="5">
      <t>ノウ</t>
    </rPh>
    <rPh sb="5" eb="6">
      <t>シュウ</t>
    </rPh>
    <phoneticPr fontId="11"/>
  </si>
  <si>
    <t>簡易水道</t>
    <phoneticPr fontId="11"/>
  </si>
  <si>
    <t>増減額
(C)-(A)</t>
    <rPh sb="0" eb="3">
      <t>ゾウゲンガク</t>
    </rPh>
    <phoneticPr fontId="3"/>
  </si>
  <si>
    <t>増減額
(C)-(B)</t>
    <rPh sb="0" eb="3">
      <t>ゾウゲンガク</t>
    </rPh>
    <phoneticPr fontId="3"/>
  </si>
  <si>
    <t>(C)</t>
    <phoneticPr fontId="3"/>
  </si>
  <si>
    <t>(B)</t>
    <phoneticPr fontId="3"/>
  </si>
  <si>
    <t>(A)</t>
    <phoneticPr fontId="3"/>
  </si>
  <si>
    <t>30年度</t>
    <rPh sb="2" eb="4">
      <t>ネンド</t>
    </rPh>
    <phoneticPr fontId="3"/>
  </si>
  <si>
    <t>29年度</t>
    <rPh sb="2" eb="4">
      <t>ネンド</t>
    </rPh>
    <phoneticPr fontId="11"/>
  </si>
  <si>
    <t>28年度</t>
    <rPh sb="2" eb="4">
      <t>ネンド</t>
    </rPh>
    <phoneticPr fontId="11"/>
  </si>
  <si>
    <t>27年度</t>
    <rPh sb="2" eb="4">
      <t>ネンド</t>
    </rPh>
    <phoneticPr fontId="11"/>
  </si>
  <si>
    <t>26年度</t>
    <rPh sb="2" eb="4">
      <t>ネンド</t>
    </rPh>
    <phoneticPr fontId="11"/>
  </si>
  <si>
    <t xml:space="preserve">    年  度</t>
    <phoneticPr fontId="11"/>
  </si>
  <si>
    <t xml:space="preserve"> 　(単位：百万円，％)</t>
  </si>
  <si>
    <t>第３表　決算規模の推移</t>
    <phoneticPr fontId="11"/>
  </si>
  <si>
    <t>１　建設投資額とは,資本的支出の建設改良費である。</t>
    <phoneticPr fontId="11"/>
  </si>
  <si>
    <t>※</t>
    <phoneticPr fontId="11"/>
  </si>
  <si>
    <t>用</t>
    <rPh sb="0" eb="1">
      <t>ヨウ</t>
    </rPh>
    <phoneticPr fontId="11"/>
  </si>
  <si>
    <t>下水道（農集）</t>
    <rPh sb="0" eb="3">
      <t>ゲスイドウ</t>
    </rPh>
    <rPh sb="4" eb="5">
      <t>ノウ</t>
    </rPh>
    <rPh sb="5" eb="6">
      <t>シュウ</t>
    </rPh>
    <phoneticPr fontId="11"/>
  </si>
  <si>
    <t>30年度</t>
    <rPh sb="2" eb="4">
      <t>ネンド</t>
    </rPh>
    <phoneticPr fontId="11"/>
  </si>
  <si>
    <t xml:space="preserve">       年  度</t>
  </si>
  <si>
    <t>第４表　建設投資額の推移</t>
    <phoneticPr fontId="11"/>
  </si>
  <si>
    <t>２　収益的支出に充てた企業債は含まない。</t>
    <rPh sb="2" eb="5">
      <t>シュウエキテキ</t>
    </rPh>
    <rPh sb="5" eb="7">
      <t>シシュツ</t>
    </rPh>
    <rPh sb="8" eb="9">
      <t>ア</t>
    </rPh>
    <rPh sb="11" eb="14">
      <t>キギョウサイ</t>
    </rPh>
    <rPh sb="15" eb="16">
      <t>フク</t>
    </rPh>
    <phoneticPr fontId="11"/>
  </si>
  <si>
    <t>１　各項目の数値は、表示単位未満を四捨五入したもので、その内訳を合計した数値は合計欄の数値と一致しない場合がある。</t>
    <rPh sb="2" eb="5">
      <t>カクコウモク</t>
    </rPh>
    <rPh sb="6" eb="8">
      <t>スウチ</t>
    </rPh>
    <rPh sb="10" eb="12">
      <t>ヒョウジ</t>
    </rPh>
    <rPh sb="12" eb="14">
      <t>タンイ</t>
    </rPh>
    <rPh sb="14" eb="16">
      <t>ミマン</t>
    </rPh>
    <rPh sb="17" eb="21">
      <t>シシャゴニュウ</t>
    </rPh>
    <rPh sb="29" eb="31">
      <t>ウチワケ</t>
    </rPh>
    <rPh sb="32" eb="34">
      <t>ゴウケイ</t>
    </rPh>
    <rPh sb="36" eb="38">
      <t>スウチ</t>
    </rPh>
    <rPh sb="39" eb="41">
      <t>ゴウケイ</t>
    </rPh>
    <rPh sb="41" eb="42">
      <t>ラン</t>
    </rPh>
    <rPh sb="43" eb="45">
      <t>スウチ</t>
    </rPh>
    <rPh sb="46" eb="48">
      <t>イッチ</t>
    </rPh>
    <rPh sb="51" eb="53">
      <t>バアイ</t>
    </rPh>
    <phoneticPr fontId="11"/>
  </si>
  <si>
    <t>下水道（特定）</t>
    <phoneticPr fontId="11"/>
  </si>
  <si>
    <t>下水道（特定）</t>
    <phoneticPr fontId="11"/>
  </si>
  <si>
    <t>第５表　事業別企業債（地方債）の発行額の推移</t>
    <phoneticPr fontId="11"/>
  </si>
  <si>
    <t>※</t>
    <phoneticPr fontId="11"/>
  </si>
  <si>
    <t>下水道（特定）</t>
    <phoneticPr fontId="11"/>
  </si>
  <si>
    <t>その他（ｸﾞﾙｰﾌﾟﾎｰﾑ）</t>
    <phoneticPr fontId="11"/>
  </si>
  <si>
    <t>工業用水道</t>
    <phoneticPr fontId="10"/>
  </si>
  <si>
    <t>簡易水道</t>
    <phoneticPr fontId="11"/>
  </si>
  <si>
    <t>事業名</t>
    <phoneticPr fontId="11"/>
  </si>
  <si>
    <t>26年度</t>
  </si>
  <si>
    <t>年　　度</t>
    <phoneticPr fontId="11"/>
  </si>
  <si>
    <t>第６表  事業別企業債(地方債)現在高の推移</t>
    <rPh sb="16" eb="18">
      <t>ゲンザイ</t>
    </rPh>
    <phoneticPr fontId="11"/>
  </si>
  <si>
    <t>(注)繰入率の収益的収支､資本的収支欄は､それぞれの収入に対する繰入金の割合である。</t>
  </si>
  <si>
    <t>その他（介護サービス）</t>
    <rPh sb="4" eb="6">
      <t>カイゴ</t>
    </rPh>
    <phoneticPr fontId="11"/>
  </si>
  <si>
    <t/>
  </si>
  <si>
    <t>その他（その他）</t>
  </si>
  <si>
    <t>その他（介護サービス）※</t>
  </si>
  <si>
    <t>その他（製材）</t>
  </si>
  <si>
    <t>下水道（農集）</t>
    <rPh sb="4" eb="5">
      <t>ノウ</t>
    </rPh>
    <rPh sb="5" eb="6">
      <t>シュウ</t>
    </rPh>
    <phoneticPr fontId="10"/>
  </si>
  <si>
    <t>増減率</t>
  </si>
  <si>
    <t>増減額</t>
  </si>
  <si>
    <t xml:space="preserve">   　区分 年度</t>
  </si>
  <si>
    <t>〔第８表　事業別他会計繰入金の状況（収益的収支・資本的収支別）〕</t>
  </si>
  <si>
    <t>１　下水道事業の他会計繰入金には、雨水処理負担金が含まれている。</t>
  </si>
  <si>
    <t>※</t>
    <phoneticPr fontId="10"/>
  </si>
  <si>
    <t>下水道（特定）</t>
    <phoneticPr fontId="10"/>
  </si>
  <si>
    <t>その他（ｸﾞﾙｰﾌﾟﾎｰﾑ）</t>
    <phoneticPr fontId="10"/>
  </si>
  <si>
    <t>用</t>
    <phoneticPr fontId="10"/>
  </si>
  <si>
    <t>簡易水道</t>
    <phoneticPr fontId="10"/>
  </si>
  <si>
    <t>対前年度
増減率</t>
    <phoneticPr fontId="10"/>
  </si>
  <si>
    <t>30年度</t>
    <rPh sb="2" eb="4">
      <t>ネンド</t>
    </rPh>
    <phoneticPr fontId="10"/>
  </si>
  <si>
    <t>29年度</t>
    <rPh sb="2" eb="4">
      <t>ネンド</t>
    </rPh>
    <phoneticPr fontId="10"/>
  </si>
  <si>
    <t>28年度</t>
    <rPh sb="2" eb="4">
      <t>ネンド</t>
    </rPh>
    <phoneticPr fontId="10"/>
  </si>
  <si>
    <t>対前年度
増減額</t>
    <rPh sb="0" eb="1">
      <t>タイ</t>
    </rPh>
    <rPh sb="1" eb="4">
      <t>ゼンネンド</t>
    </rPh>
    <phoneticPr fontId="10"/>
  </si>
  <si>
    <t>合計</t>
    <rPh sb="0" eb="2">
      <t>ゴウケイ</t>
    </rPh>
    <phoneticPr fontId="10"/>
  </si>
  <si>
    <t>資本的収支への繰入金</t>
    <rPh sb="0" eb="3">
      <t>シホンテキ</t>
    </rPh>
    <rPh sb="3" eb="5">
      <t>シュウシ</t>
    </rPh>
    <rPh sb="7" eb="9">
      <t>クリイレ</t>
    </rPh>
    <rPh sb="9" eb="10">
      <t>キン</t>
    </rPh>
    <phoneticPr fontId="10"/>
  </si>
  <si>
    <t>収益的収支への繰入金</t>
    <phoneticPr fontId="10"/>
  </si>
  <si>
    <t xml:space="preserve"> 　  (単位：百万円，％)</t>
    <phoneticPr fontId="10"/>
  </si>
  <si>
    <t>第８表　事業別他会計繰入金の状況（収益的収支・資本的収支別）</t>
    <phoneticPr fontId="10"/>
  </si>
  <si>
    <t>１　下水道事業の他会計繰入金には、雨水処理負担金が含まれている。</t>
    <phoneticPr fontId="10"/>
  </si>
  <si>
    <t>※</t>
    <phoneticPr fontId="10"/>
  </si>
  <si>
    <t>その他（グループホーム）</t>
    <phoneticPr fontId="10"/>
  </si>
  <si>
    <t>介護サービス</t>
    <rPh sb="0" eb="2">
      <t>カイゴ</t>
    </rPh>
    <phoneticPr fontId="10"/>
  </si>
  <si>
    <t>(B)</t>
    <phoneticPr fontId="3"/>
  </si>
  <si>
    <t>(A)</t>
    <phoneticPr fontId="3"/>
  </si>
  <si>
    <t>事業名</t>
    <phoneticPr fontId="11"/>
  </si>
  <si>
    <t>27年度</t>
    <rPh sb="2" eb="4">
      <t>ネンド</t>
    </rPh>
    <phoneticPr fontId="10"/>
  </si>
  <si>
    <t>26年度</t>
    <rPh sb="2" eb="4">
      <t>ネンド</t>
    </rPh>
    <phoneticPr fontId="10"/>
  </si>
  <si>
    <t>年　　度</t>
    <phoneticPr fontId="11"/>
  </si>
  <si>
    <t>第７表　事業別他会計繰入金の状況</t>
    <phoneticPr fontId="10"/>
  </si>
  <si>
    <t>２　事業数は建設中の事業を含む。</t>
    <rPh sb="2" eb="4">
      <t>ジギョウ</t>
    </rPh>
    <rPh sb="4" eb="5">
      <t>スウ</t>
    </rPh>
    <rPh sb="6" eb="9">
      <t>ケンセツチュウ</t>
    </rPh>
    <rPh sb="10" eb="12">
      <t>ジギョウ</t>
    </rPh>
    <rPh sb="13" eb="14">
      <t>フク</t>
    </rPh>
    <phoneticPr fontId="4"/>
  </si>
  <si>
    <t>１　黒字・赤字は法適用企業にあっては経常収支、法非適用企業にあっては実質収支による。</t>
    <rPh sb="2" eb="4">
      <t>クロジ</t>
    </rPh>
    <rPh sb="5" eb="7">
      <t>アカジ</t>
    </rPh>
    <rPh sb="8" eb="11">
      <t>ホウテキヨウ</t>
    </rPh>
    <rPh sb="11" eb="13">
      <t>キギョウ</t>
    </rPh>
    <rPh sb="18" eb="20">
      <t>ケイジョウ</t>
    </rPh>
    <rPh sb="20" eb="22">
      <t>シュウシ</t>
    </rPh>
    <rPh sb="23" eb="24">
      <t>ホウ</t>
    </rPh>
    <rPh sb="24" eb="25">
      <t>ヒ</t>
    </rPh>
    <rPh sb="25" eb="27">
      <t>テキヨウ</t>
    </rPh>
    <rPh sb="27" eb="29">
      <t>キギョウ</t>
    </rPh>
    <rPh sb="34" eb="36">
      <t>ジッシツ</t>
    </rPh>
    <rPh sb="36" eb="38">
      <t>シュウシ</t>
    </rPh>
    <phoneticPr fontId="4"/>
  </si>
  <si>
    <t>※</t>
    <phoneticPr fontId="4"/>
  </si>
  <si>
    <t>赤字</t>
    <rPh sb="0" eb="2">
      <t>アカジ</t>
    </rPh>
    <phoneticPr fontId="4"/>
  </si>
  <si>
    <t>黒字</t>
    <rPh sb="0" eb="2">
      <t>クロジ</t>
    </rPh>
    <phoneticPr fontId="4"/>
  </si>
  <si>
    <t>法非適用</t>
    <rPh sb="0" eb="1">
      <t>ホウ</t>
    </rPh>
    <rPh sb="1" eb="2">
      <t>ヒ</t>
    </rPh>
    <rPh sb="2" eb="4">
      <t>テキヨウ</t>
    </rPh>
    <phoneticPr fontId="4"/>
  </si>
  <si>
    <t>法適用</t>
    <rPh sb="0" eb="1">
      <t>ホウ</t>
    </rPh>
    <rPh sb="1" eb="3">
      <t>テキヨウ</t>
    </rPh>
    <phoneticPr fontId="4"/>
  </si>
  <si>
    <t>合　計</t>
    <rPh sb="0" eb="3">
      <t>ゴウケイ</t>
    </rPh>
    <phoneticPr fontId="4"/>
  </si>
  <si>
    <t>グループホーム</t>
    <phoneticPr fontId="4"/>
  </si>
  <si>
    <t xml:space="preserve"> その他</t>
  </si>
  <si>
    <t>駐車場整備</t>
    <rPh sb="0" eb="3">
      <t>チュウシャジョウ</t>
    </rPh>
    <rPh sb="3" eb="5">
      <t>セイビ</t>
    </rPh>
    <phoneticPr fontId="4"/>
  </si>
  <si>
    <t>宅地造成</t>
    <rPh sb="0" eb="2">
      <t>タクチ</t>
    </rPh>
    <rPh sb="2" eb="4">
      <t>ゾウセイ</t>
    </rPh>
    <phoneticPr fontId="4"/>
  </si>
  <si>
    <t>観光施設</t>
    <rPh sb="0" eb="2">
      <t>カンコウ</t>
    </rPh>
    <rPh sb="2" eb="4">
      <t>シセツ</t>
    </rPh>
    <phoneticPr fontId="4"/>
  </si>
  <si>
    <t>と　畜　場</t>
    <rPh sb="2" eb="3">
      <t>チクサン</t>
    </rPh>
    <rPh sb="4" eb="5">
      <t>バ</t>
    </rPh>
    <phoneticPr fontId="4"/>
  </si>
  <si>
    <t>市　　　場</t>
    <rPh sb="0" eb="1">
      <t>イチ</t>
    </rPh>
    <rPh sb="4" eb="5">
      <t>バ</t>
    </rPh>
    <phoneticPr fontId="4"/>
  </si>
  <si>
    <t>下　水　道</t>
    <rPh sb="0" eb="5">
      <t>ゲスイドウ</t>
    </rPh>
    <phoneticPr fontId="4"/>
  </si>
  <si>
    <t>病　　　院</t>
    <rPh sb="0" eb="5">
      <t>ビョウイン</t>
    </rPh>
    <phoneticPr fontId="4"/>
  </si>
  <si>
    <t>ガ　　　ス</t>
    <phoneticPr fontId="4"/>
  </si>
  <si>
    <t>電　　　気</t>
    <rPh sb="0" eb="5">
      <t>デンキ</t>
    </rPh>
    <phoneticPr fontId="4"/>
  </si>
  <si>
    <t>交　　　通</t>
    <rPh sb="0" eb="5">
      <t>コウツウ</t>
    </rPh>
    <phoneticPr fontId="4"/>
  </si>
  <si>
    <t>工業用水道</t>
    <rPh sb="0" eb="3">
      <t>コウギョウヨウ</t>
    </rPh>
    <rPh sb="3" eb="5">
      <t>スイドウ</t>
    </rPh>
    <phoneticPr fontId="4"/>
  </si>
  <si>
    <t>簡易水道</t>
    <rPh sb="0" eb="2">
      <t>カンイ</t>
    </rPh>
    <rPh sb="2" eb="4">
      <t>スイドウ</t>
    </rPh>
    <phoneticPr fontId="4"/>
  </si>
  <si>
    <t>上　水　道</t>
    <rPh sb="0" eb="5">
      <t>ジョウスイドウ</t>
    </rPh>
    <phoneticPr fontId="4"/>
  </si>
  <si>
    <t>黒字・赤字額</t>
    <rPh sb="0" eb="2">
      <t>クロジ</t>
    </rPh>
    <rPh sb="3" eb="5">
      <t>アカジ</t>
    </rPh>
    <rPh sb="5" eb="6">
      <t>ガク</t>
    </rPh>
    <phoneticPr fontId="4"/>
  </si>
  <si>
    <t>事業数</t>
    <rPh sb="0" eb="2">
      <t>ジギョウ</t>
    </rPh>
    <rPh sb="2" eb="3">
      <t>スウ</t>
    </rPh>
    <phoneticPr fontId="4"/>
  </si>
  <si>
    <t>増　　減</t>
    <phoneticPr fontId="4"/>
  </si>
  <si>
    <t>平成30年度</t>
    <rPh sb="0" eb="2">
      <t>ヘイセイ</t>
    </rPh>
    <rPh sb="4" eb="6">
      <t>ネンド</t>
    </rPh>
    <phoneticPr fontId="4"/>
  </si>
  <si>
    <t>平成29年度</t>
    <rPh sb="0" eb="2">
      <t>ヘイセイ</t>
    </rPh>
    <rPh sb="4" eb="6">
      <t>ネンド</t>
    </rPh>
    <phoneticPr fontId="4"/>
  </si>
  <si>
    <t>平成28年度</t>
    <rPh sb="0" eb="2">
      <t>ヘイセイ</t>
    </rPh>
    <rPh sb="4" eb="6">
      <t>ネンド</t>
    </rPh>
    <phoneticPr fontId="4"/>
  </si>
  <si>
    <t>平成27年度</t>
    <rPh sb="0" eb="2">
      <t>ヘイセイ</t>
    </rPh>
    <rPh sb="4" eb="6">
      <t>ネンド</t>
    </rPh>
    <phoneticPr fontId="4"/>
  </si>
  <si>
    <t>平成26年度</t>
    <rPh sb="0" eb="2">
      <t>ヘイセイ</t>
    </rPh>
    <rPh sb="4" eb="6">
      <t>ネンド</t>
    </rPh>
    <phoneticPr fontId="4"/>
  </si>
  <si>
    <t>赤字・黒字の別</t>
    <rPh sb="0" eb="2">
      <t>アカジ</t>
    </rPh>
    <rPh sb="3" eb="5">
      <t>クロジ</t>
    </rPh>
    <rPh sb="6" eb="7">
      <t>ベツ</t>
    </rPh>
    <phoneticPr fontId="4"/>
  </si>
  <si>
    <t>区　分</t>
    <rPh sb="0" eb="1">
      <t>ク</t>
    </rPh>
    <rPh sb="2" eb="3">
      <t>ブン</t>
    </rPh>
    <phoneticPr fontId="4"/>
  </si>
  <si>
    <t xml:space="preserve"> 事業名 </t>
    <phoneticPr fontId="4"/>
  </si>
  <si>
    <t>対 前 年 度</t>
    <rPh sb="0" eb="1">
      <t>タイ</t>
    </rPh>
    <rPh sb="2" eb="3">
      <t>マエ</t>
    </rPh>
    <rPh sb="4" eb="5">
      <t>ネン</t>
    </rPh>
    <rPh sb="6" eb="7">
      <t>ド</t>
    </rPh>
    <phoneticPr fontId="4"/>
  </si>
  <si>
    <t>(決算額の単位:千円)</t>
    <rPh sb="1" eb="4">
      <t>ケッサンガク</t>
    </rPh>
    <rPh sb="8" eb="10">
      <t>センエン</t>
    </rPh>
    <phoneticPr fontId="4"/>
  </si>
  <si>
    <t>第９表　事業数及び経営状況</t>
    <rPh sb="7" eb="8">
      <t>オヨ</t>
    </rPh>
    <rPh sb="9" eb="11">
      <t>ケイエイ</t>
    </rPh>
    <rPh sb="11" eb="13">
      <t>ジョウキョウ</t>
    </rPh>
    <phoneticPr fontId="4"/>
  </si>
  <si>
    <t xml:space="preserve"> 不良債務事業数</t>
  </si>
  <si>
    <t xml:space="preserve"> 累積欠損金事業数</t>
  </si>
  <si>
    <t xml:space="preserve"> 経常損失事業数</t>
  </si>
  <si>
    <t xml:space="preserve">     うち建設中</t>
  </si>
  <si>
    <t xml:space="preserve"> 総事業数</t>
  </si>
  <si>
    <t xml:space="preserve"> 不良債務比率   i/c</t>
    <phoneticPr fontId="10"/>
  </si>
  <si>
    <t xml:space="preserve"> 累積欠損金比率 h/c</t>
    <phoneticPr fontId="10"/>
  </si>
  <si>
    <t xml:space="preserve"> 総収支比率     a/e</t>
  </si>
  <si>
    <t xml:space="preserve"> 経常収支比率   b/f</t>
  </si>
  <si>
    <t xml:space="preserve"> 不良債務         i</t>
    <phoneticPr fontId="10"/>
  </si>
  <si>
    <t xml:space="preserve"> 累積欠損金       h</t>
    <phoneticPr fontId="10"/>
  </si>
  <si>
    <t xml:space="preserve"> 純  損  益     a-e</t>
  </si>
  <si>
    <t xml:space="preserve"> 特 別 損 益    d-g</t>
  </si>
  <si>
    <t xml:space="preserve"> 経 常 損 益    b-f</t>
  </si>
  <si>
    <t xml:space="preserve"> 特 別 損 失      g</t>
  </si>
  <si>
    <t xml:space="preserve">   営業費用</t>
  </si>
  <si>
    <t xml:space="preserve"> 経 常 費 用      f</t>
  </si>
  <si>
    <t xml:space="preserve"> 総  費  用       e</t>
  </si>
  <si>
    <t xml:space="preserve"> 特 別 利 益      d </t>
  </si>
  <si>
    <t xml:space="preserve">   営業収益       c</t>
  </si>
  <si>
    <t xml:space="preserve"> 経 常 収 益      b</t>
  </si>
  <si>
    <t xml:space="preserve"> 総  収  益       a</t>
  </si>
  <si>
    <t>増減率
((C)-(A))/(A)</t>
    <rPh sb="0" eb="2">
      <t>ゾウゲン</t>
    </rPh>
    <rPh sb="2" eb="3">
      <t>リツ</t>
    </rPh>
    <phoneticPr fontId="3"/>
  </si>
  <si>
    <t>増減率
((C)-(B))/(B)</t>
    <rPh sb="0" eb="2">
      <t>ゾウゲン</t>
    </rPh>
    <rPh sb="2" eb="3">
      <t>リツ</t>
    </rPh>
    <phoneticPr fontId="3"/>
  </si>
  <si>
    <t>項目</t>
  </si>
  <si>
    <t>３０年度</t>
    <rPh sb="2" eb="4">
      <t>ネンド</t>
    </rPh>
    <phoneticPr fontId="10"/>
  </si>
  <si>
    <t>２９年度</t>
    <rPh sb="2" eb="4">
      <t>ネンド</t>
    </rPh>
    <phoneticPr fontId="10"/>
  </si>
  <si>
    <t>２８年度</t>
    <rPh sb="2" eb="4">
      <t>ネンド</t>
    </rPh>
    <phoneticPr fontId="10"/>
  </si>
  <si>
    <t>２７年度</t>
    <rPh sb="2" eb="4">
      <t>ネンド</t>
    </rPh>
    <phoneticPr fontId="10"/>
  </si>
  <si>
    <t>２６年度</t>
    <rPh sb="2" eb="4">
      <t>ネンド</t>
    </rPh>
    <phoneticPr fontId="10"/>
  </si>
  <si>
    <t>年度</t>
  </si>
  <si>
    <t>　（単位：千円、％）</t>
  </si>
  <si>
    <t>第10表　水道事業（法適用簡易水道事業を含む。）の損益収支状況</t>
    <phoneticPr fontId="10"/>
  </si>
  <si>
    <t xml:space="preserve"> 不良債務比率   i/c</t>
  </si>
  <si>
    <t xml:space="preserve"> 累積欠損金比率 h/c</t>
  </si>
  <si>
    <t xml:space="preserve"> 不良債務         i  </t>
  </si>
  <si>
    <t xml:space="preserve"> 累積欠損金       h</t>
  </si>
  <si>
    <t xml:space="preserve">   医業費用</t>
  </si>
  <si>
    <t xml:space="preserve">   医業収益       c</t>
  </si>
  <si>
    <t>(C)</t>
    <phoneticPr fontId="3"/>
  </si>
  <si>
    <t>(B)</t>
    <phoneticPr fontId="3"/>
  </si>
  <si>
    <t>第11表　病院事業の損益収支状況</t>
    <phoneticPr fontId="10"/>
  </si>
  <si>
    <t xml:space="preserve"> 不良債務         i</t>
    <phoneticPr fontId="10"/>
  </si>
  <si>
    <t>３０年度</t>
    <rPh sb="2" eb="3">
      <t>ネン</t>
    </rPh>
    <rPh sb="3" eb="4">
      <t>ド</t>
    </rPh>
    <phoneticPr fontId="10"/>
  </si>
  <si>
    <t>２９年度</t>
    <rPh sb="2" eb="3">
      <t>ネン</t>
    </rPh>
    <rPh sb="3" eb="4">
      <t>ド</t>
    </rPh>
    <phoneticPr fontId="10"/>
  </si>
  <si>
    <t>２８年度</t>
    <rPh sb="2" eb="3">
      <t>ネン</t>
    </rPh>
    <rPh sb="3" eb="4">
      <t>ド</t>
    </rPh>
    <phoneticPr fontId="10"/>
  </si>
  <si>
    <t>２７年度</t>
    <rPh sb="2" eb="3">
      <t>ネン</t>
    </rPh>
    <rPh sb="3" eb="4">
      <t>ド</t>
    </rPh>
    <phoneticPr fontId="10"/>
  </si>
  <si>
    <t>２６年度</t>
    <rPh sb="2" eb="3">
      <t>ネン</t>
    </rPh>
    <rPh sb="3" eb="4">
      <t>ド</t>
    </rPh>
    <phoneticPr fontId="10"/>
  </si>
  <si>
    <r>
      <t>第12表　下水道事業</t>
    </r>
    <r>
      <rPr>
        <sz val="14"/>
        <rFont val="ＭＳ 明朝"/>
        <family val="1"/>
        <charset val="128"/>
      </rPr>
      <t>(</t>
    </r>
    <r>
      <rPr>
        <sz val="14"/>
        <rFont val="ＭＳ 明朝"/>
        <family val="1"/>
        <charset val="128"/>
      </rPr>
      <t>法適用</t>
    </r>
    <r>
      <rPr>
        <sz val="14"/>
        <rFont val="ＭＳ 明朝"/>
        <family val="1"/>
        <charset val="128"/>
      </rPr>
      <t>)</t>
    </r>
    <r>
      <rPr>
        <sz val="14"/>
        <rFont val="ＭＳ 明朝"/>
        <family val="1"/>
        <charset val="128"/>
      </rPr>
      <t>の損益収支状況</t>
    </r>
    <phoneticPr fontId="10"/>
  </si>
  <si>
    <t xml:space="preserve">     2.営業収益は､受託工事収益を除いたものである。</t>
  </si>
  <si>
    <t>(注) 1.本表の数値は､建設中の事業を含むものである。</t>
  </si>
  <si>
    <t xml:space="preserve"> 実質収支で赤字の事業数</t>
  </si>
  <si>
    <t xml:space="preserve">    うち建設中</t>
  </si>
  <si>
    <t xml:space="preserve"> 総 事 業 数</t>
  </si>
  <si>
    <t xml:space="preserve"> 赤字比率            d/b</t>
  </si>
  <si>
    <t xml:space="preserve">   赤    字       d</t>
  </si>
  <si>
    <t xml:space="preserve">   黒    字</t>
  </si>
  <si>
    <t xml:space="preserve">  実 質 収 支</t>
  </si>
  <si>
    <t xml:space="preserve"> 収 支 差 引</t>
  </si>
  <si>
    <t>支</t>
  </si>
  <si>
    <t xml:space="preserve">   建 設 改 良 費</t>
  </si>
  <si>
    <t>収</t>
  </si>
  <si>
    <t xml:space="preserve"> 資 本 的 支 出</t>
  </si>
  <si>
    <t>的</t>
  </si>
  <si>
    <t xml:space="preserve">   地 方 債</t>
  </si>
  <si>
    <t>本</t>
  </si>
  <si>
    <t xml:space="preserve"> 資 本 的 収 入</t>
  </si>
  <si>
    <t>資</t>
  </si>
  <si>
    <t xml:space="preserve">   営 業 費 用</t>
  </si>
  <si>
    <t xml:space="preserve"> 総  費  用       c</t>
  </si>
  <si>
    <t xml:space="preserve">   営 業 収 益    b</t>
  </si>
  <si>
    <t>益</t>
  </si>
  <si>
    <t>第13表　簡易水道事業（法非適用）の経営状況</t>
    <rPh sb="12" eb="13">
      <t>ホウ</t>
    </rPh>
    <rPh sb="13" eb="14">
      <t>ヒ</t>
    </rPh>
    <rPh sb="14" eb="16">
      <t>テキヨウ</t>
    </rPh>
    <phoneticPr fontId="10"/>
  </si>
  <si>
    <t xml:space="preserve">        (B)</t>
  </si>
  <si>
    <t>12年度</t>
  </si>
  <si>
    <t>〔第５表　簡易排水事業の経営状況〕</t>
  </si>
  <si>
    <t>第14表　下水道事業（法非適用）の経営状況</t>
    <rPh sb="11" eb="12">
      <t>ホウ</t>
    </rPh>
    <rPh sb="12" eb="13">
      <t>ヒ</t>
    </rPh>
    <rPh sb="13" eb="15">
      <t>テキヨウ</t>
    </rPh>
    <phoneticPr fontId="10"/>
  </si>
  <si>
    <t xml:space="preserve">  資本勘定所属職員</t>
    <phoneticPr fontId="10"/>
  </si>
  <si>
    <t>市    場</t>
    <phoneticPr fontId="4"/>
  </si>
  <si>
    <t>簡易水道</t>
    <phoneticPr fontId="4"/>
  </si>
  <si>
    <t>(C)</t>
    <phoneticPr fontId="3"/>
  </si>
  <si>
    <t>(A)</t>
    <phoneticPr fontId="3"/>
  </si>
  <si>
    <t>第２表　職員数の推移</t>
    <phoneticPr fontId="4"/>
  </si>
  <si>
    <t xml:space="preserve">      (単位：人,％)</t>
    <phoneticPr fontId="3"/>
  </si>
  <si>
    <t>皆増　</t>
  </si>
  <si>
    <t>皆減　</t>
  </si>
  <si>
    <t>皆増　　</t>
  </si>
  <si>
    <t>皆減　　</t>
  </si>
  <si>
    <t>皆増</t>
  </si>
  <si>
    <t>皆減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</si>
</sst>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.0;\-#,##0.0"/>
    <numFmt numFmtId="177" formatCode="#,##0.0;&quot;△ &quot;#,##0.0"/>
    <numFmt numFmtId="178" formatCode="#,##0;&quot;△ &quot;#,##0"/>
    <numFmt numFmtId="179" formatCode="0.0;&quot;△ &quot;0.0"/>
    <numFmt numFmtId="180" formatCode="#,##0_ "/>
    <numFmt numFmtId="181" formatCode="0.0"/>
    <numFmt numFmtId="182" formatCode="0;&quot;△ &quot;0"/>
  </numFmts>
  <fonts count="14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14"/>
      <color indexed="12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9"/>
      <color indexed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 style="medium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medium">
        <color indexed="8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medium">
        <color indexed="8"/>
      </right>
      <top/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thin">
        <color indexed="8"/>
      </left>
      <right style="thin">
        <color indexed="64"/>
      </right>
      <top/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medium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/>
      <right/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thin">
        <color indexed="64"/>
      </left>
      <right/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hair">
        <color theme="1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hair">
        <color theme="1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 style="hair">
        <color theme="1"/>
      </bottom>
      <diagonal/>
    </border>
    <border>
      <left style="thin">
        <color indexed="8"/>
      </left>
      <right/>
      <top/>
      <bottom style="hair">
        <color theme="1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/>
      <top style="medium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64"/>
      </left>
      <right/>
      <top style="medium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hair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64"/>
      </bottom>
      <diagonal/>
    </border>
    <border>
      <left style="thin">
        <color indexed="8"/>
      </left>
      <right style="medium">
        <color indexed="8"/>
      </right>
      <top style="hair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/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hair">
        <color indexed="64"/>
      </bottom>
      <diagonal/>
    </border>
    <border>
      <left style="medium">
        <color indexed="8"/>
      </left>
      <right style="thin">
        <color indexed="64"/>
      </right>
      <top/>
      <bottom style="hair">
        <color indexed="64"/>
      </bottom>
      <diagonal/>
    </border>
    <border>
      <left style="medium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hair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8"/>
      </right>
      <top style="hair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hair">
        <color indexed="64"/>
      </bottom>
      <diagonal/>
    </border>
    <border>
      <left style="medium">
        <color indexed="8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8"/>
      </right>
      <top style="hair">
        <color indexed="64"/>
      </top>
      <bottom/>
      <diagonal/>
    </border>
    <border>
      <left style="thin">
        <color indexed="64"/>
      </left>
      <right style="medium">
        <color indexed="8"/>
      </right>
      <top style="hair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hair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hair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hair">
        <color indexed="8"/>
      </bottom>
      <diagonal/>
    </border>
  </borders>
  <cellStyleXfs count="7">
    <xf numFmtId="37" fontId="0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</cellStyleXfs>
  <cellXfs count="945">
    <xf numFmtId="37" fontId="0" fillId="0" borderId="0" xfId="0"/>
    <xf numFmtId="37" fontId="2" fillId="0" borderId="0" xfId="0" applyFont="1" applyFill="1" applyProtection="1"/>
    <xf numFmtId="37" fontId="5" fillId="0" borderId="0" xfId="0" applyFont="1" applyFill="1" applyProtection="1"/>
    <xf numFmtId="37" fontId="6" fillId="0" borderId="0" xfId="0" applyFont="1" applyFill="1" applyProtection="1"/>
    <xf numFmtId="37" fontId="0" fillId="0" borderId="0" xfId="0" applyFill="1" applyProtection="1"/>
    <xf numFmtId="37" fontId="5" fillId="0" borderId="1" xfId="0" applyFont="1" applyFill="1" applyBorder="1" applyProtection="1"/>
    <xf numFmtId="37" fontId="7" fillId="0" borderId="1" xfId="0" applyFont="1" applyFill="1" applyBorder="1" applyProtection="1"/>
    <xf numFmtId="37" fontId="5" fillId="0" borderId="1" xfId="0" quotePrefix="1" applyFont="1" applyFill="1" applyBorder="1" applyAlignment="1" applyProtection="1">
      <alignment horizontal="left"/>
    </xf>
    <xf numFmtId="37" fontId="8" fillId="0" borderId="0" xfId="0" applyFont="1" applyFill="1" applyProtection="1"/>
    <xf numFmtId="37" fontId="5" fillId="0" borderId="2" xfId="0" applyFont="1" applyFill="1" applyBorder="1" applyProtection="1"/>
    <xf numFmtId="37" fontId="8" fillId="0" borderId="2" xfId="0" applyFont="1" applyFill="1" applyBorder="1" applyProtection="1"/>
    <xf numFmtId="37" fontId="5" fillId="0" borderId="6" xfId="0" applyFont="1" applyFill="1" applyBorder="1" applyProtection="1"/>
    <xf numFmtId="37" fontId="5" fillId="0" borderId="6" xfId="0" applyFont="1" applyFill="1" applyBorder="1" applyAlignment="1" applyProtection="1">
      <alignment horizontal="center"/>
    </xf>
    <xf numFmtId="37" fontId="5" fillId="0" borderId="7" xfId="0" applyFont="1" applyFill="1" applyBorder="1" applyAlignment="1" applyProtection="1">
      <alignment horizontal="center"/>
    </xf>
    <xf numFmtId="37" fontId="5" fillId="0" borderId="8" xfId="0" applyFont="1" applyFill="1" applyBorder="1" applyProtection="1"/>
    <xf numFmtId="37" fontId="5" fillId="0" borderId="9" xfId="0" applyFont="1" applyFill="1" applyBorder="1" applyProtection="1"/>
    <xf numFmtId="37" fontId="5" fillId="0" borderId="10" xfId="0" applyFont="1" applyFill="1" applyBorder="1" applyProtection="1"/>
    <xf numFmtId="176" fontId="5" fillId="0" borderId="10" xfId="0" applyNumberFormat="1" applyFont="1" applyFill="1" applyBorder="1" applyAlignment="1" applyProtection="1">
      <alignment horizontal="right"/>
    </xf>
    <xf numFmtId="37" fontId="5" fillId="0" borderId="11" xfId="0" applyFont="1" applyFill="1" applyBorder="1" applyProtection="1"/>
    <xf numFmtId="37" fontId="5" fillId="0" borderId="12" xfId="0" applyFont="1" applyFill="1" applyBorder="1" applyProtection="1"/>
    <xf numFmtId="37" fontId="5" fillId="0" borderId="13" xfId="0" applyFont="1" applyFill="1" applyBorder="1" applyProtection="1"/>
    <xf numFmtId="176" fontId="5" fillId="0" borderId="10" xfId="0" applyNumberFormat="1" applyFont="1" applyFill="1" applyBorder="1" applyProtection="1"/>
    <xf numFmtId="37" fontId="5" fillId="0" borderId="14" xfId="0" applyFont="1" applyFill="1" applyBorder="1" applyProtection="1"/>
    <xf numFmtId="37" fontId="5" fillId="0" borderId="15" xfId="0" applyFont="1" applyFill="1" applyBorder="1" applyProtection="1"/>
    <xf numFmtId="37" fontId="5" fillId="0" borderId="16" xfId="0" applyFont="1" applyFill="1" applyBorder="1" applyProtection="1"/>
    <xf numFmtId="37" fontId="5" fillId="0" borderId="19" xfId="0" applyFont="1" applyFill="1" applyBorder="1" applyProtection="1"/>
    <xf numFmtId="37" fontId="5" fillId="0" borderId="20" xfId="0" applyFont="1" applyFill="1" applyBorder="1" applyProtection="1"/>
    <xf numFmtId="37" fontId="5" fillId="0" borderId="17" xfId="0" applyFont="1" applyFill="1" applyBorder="1" applyProtection="1"/>
    <xf numFmtId="37" fontId="5" fillId="0" borderId="21" xfId="0" applyFont="1" applyFill="1" applyBorder="1" applyProtection="1"/>
    <xf numFmtId="37" fontId="5" fillId="0" borderId="22" xfId="0" applyFont="1" applyFill="1" applyBorder="1" applyAlignment="1" applyProtection="1">
      <alignment horizontal="left"/>
    </xf>
    <xf numFmtId="37" fontId="5" fillId="0" borderId="23" xfId="0" applyFont="1" applyFill="1" applyBorder="1" applyAlignment="1" applyProtection="1">
      <alignment horizontal="left"/>
    </xf>
    <xf numFmtId="37" fontId="5" fillId="0" borderId="24" xfId="0" applyFont="1" applyFill="1" applyBorder="1" applyProtection="1"/>
    <xf numFmtId="37" fontId="5" fillId="0" borderId="25" xfId="0" applyFont="1" applyFill="1" applyBorder="1" applyProtection="1"/>
    <xf numFmtId="37" fontId="5" fillId="0" borderId="26" xfId="0" applyFont="1" applyFill="1" applyBorder="1" applyProtection="1"/>
    <xf numFmtId="176" fontId="5" fillId="0" borderId="27" xfId="0" applyNumberFormat="1" applyFont="1" applyFill="1" applyBorder="1" applyProtection="1"/>
    <xf numFmtId="37" fontId="5" fillId="0" borderId="28" xfId="0" applyFont="1" applyFill="1" applyBorder="1" applyProtection="1"/>
    <xf numFmtId="37" fontId="5" fillId="0" borderId="27" xfId="0" applyFont="1" applyFill="1" applyBorder="1" applyProtection="1"/>
    <xf numFmtId="37" fontId="5" fillId="0" borderId="29" xfId="0" applyFont="1" applyFill="1" applyBorder="1" applyProtection="1"/>
    <xf numFmtId="37" fontId="5" fillId="0" borderId="30" xfId="0" applyFont="1" applyFill="1" applyBorder="1" applyProtection="1"/>
    <xf numFmtId="176" fontId="5" fillId="0" borderId="7" xfId="0" applyNumberFormat="1" applyFont="1" applyFill="1" applyBorder="1" applyProtection="1"/>
    <xf numFmtId="37" fontId="5" fillId="0" borderId="0" xfId="0" applyFont="1" applyFill="1" applyBorder="1" applyProtection="1"/>
    <xf numFmtId="0" fontId="9" fillId="0" borderId="0" xfId="2" applyFont="1" applyFill="1" applyProtection="1"/>
    <xf numFmtId="37" fontId="1" fillId="0" borderId="0" xfId="0" applyFont="1" applyFill="1" applyProtection="1"/>
    <xf numFmtId="176" fontId="5" fillId="2" borderId="32" xfId="0" applyNumberFormat="1" applyFont="1" applyFill="1" applyBorder="1" applyProtection="1">
      <protection locked="0"/>
    </xf>
    <xf numFmtId="37" fontId="5" fillId="2" borderId="33" xfId="0" applyFont="1" applyFill="1" applyBorder="1" applyProtection="1">
      <protection locked="0"/>
    </xf>
    <xf numFmtId="37" fontId="5" fillId="2" borderId="34" xfId="0" applyFont="1" applyFill="1" applyBorder="1" applyProtection="1">
      <protection locked="0"/>
    </xf>
    <xf numFmtId="37" fontId="5" fillId="2" borderId="35" xfId="0" applyFont="1" applyFill="1" applyBorder="1" applyProtection="1">
      <protection locked="0"/>
    </xf>
    <xf numFmtId="37" fontId="5" fillId="0" borderId="1" xfId="0" applyFont="1" applyFill="1" applyBorder="1" applyProtection="1">
      <protection locked="0"/>
    </xf>
    <xf numFmtId="37" fontId="5" fillId="0" borderId="36" xfId="0" applyFont="1" applyFill="1" applyBorder="1" applyProtection="1">
      <protection locked="0"/>
    </xf>
    <xf numFmtId="37" fontId="5" fillId="0" borderId="7" xfId="0" applyFont="1" applyFill="1" applyBorder="1" applyProtection="1">
      <protection locked="0"/>
    </xf>
    <xf numFmtId="176" fontId="5" fillId="2" borderId="39" xfId="0" applyNumberFormat="1" applyFont="1" applyFill="1" applyBorder="1"/>
    <xf numFmtId="37" fontId="5" fillId="2" borderId="40" xfId="0" applyFont="1" applyFill="1" applyBorder="1"/>
    <xf numFmtId="37" fontId="5" fillId="2" borderId="41" xfId="0" applyFont="1" applyFill="1" applyBorder="1"/>
    <xf numFmtId="37" fontId="5" fillId="2" borderId="42" xfId="0" applyFont="1" applyFill="1" applyBorder="1"/>
    <xf numFmtId="37" fontId="5" fillId="2" borderId="43" xfId="0" applyFont="1" applyFill="1" applyBorder="1"/>
    <xf numFmtId="37" fontId="5" fillId="0" borderId="9" xfId="0" applyFont="1" applyFill="1" applyBorder="1"/>
    <xf numFmtId="37" fontId="5" fillId="0" borderId="44" xfId="0" applyFont="1" applyFill="1" applyBorder="1"/>
    <xf numFmtId="37" fontId="5" fillId="0" borderId="10" xfId="0" applyFont="1" applyFill="1" applyBorder="1"/>
    <xf numFmtId="177" fontId="5" fillId="0" borderId="47" xfId="2" applyNumberFormat="1" applyFont="1" applyFill="1" applyBorder="1" applyAlignment="1" applyProtection="1">
      <alignment horizontal="right"/>
    </xf>
    <xf numFmtId="177" fontId="5" fillId="0" borderId="48" xfId="2" applyNumberFormat="1" applyFont="1" applyFill="1" applyBorder="1" applyAlignment="1" applyProtection="1">
      <alignment horizontal="right"/>
    </xf>
    <xf numFmtId="177" fontId="5" fillId="0" borderId="49" xfId="2" applyNumberFormat="1" applyFont="1" applyFill="1" applyBorder="1" applyAlignment="1" applyProtection="1">
      <alignment horizontal="right"/>
    </xf>
    <xf numFmtId="178" fontId="5" fillId="0" borderId="50" xfId="2" applyNumberFormat="1" applyFont="1" applyFill="1" applyBorder="1" applyAlignment="1" applyProtection="1">
      <alignment horizontal="right"/>
    </xf>
    <xf numFmtId="37" fontId="5" fillId="2" borderId="51" xfId="0" applyFont="1" applyFill="1" applyBorder="1" applyProtection="1"/>
    <xf numFmtId="37" fontId="5" fillId="2" borderId="52" xfId="0" applyFont="1" applyFill="1" applyBorder="1" applyProtection="1"/>
    <xf numFmtId="37" fontId="5" fillId="0" borderId="4" xfId="0" applyFont="1" applyFill="1" applyBorder="1" applyProtection="1"/>
    <xf numFmtId="37" fontId="5" fillId="0" borderId="53" xfId="0" applyFont="1" applyFill="1" applyBorder="1" applyProtection="1"/>
    <xf numFmtId="37" fontId="5" fillId="0" borderId="54" xfId="0" applyFont="1" applyFill="1" applyBorder="1" applyProtection="1"/>
    <xf numFmtId="177" fontId="5" fillId="0" borderId="57" xfId="2" applyNumberFormat="1" applyFont="1" applyFill="1" applyBorder="1" applyAlignment="1" applyProtection="1">
      <alignment horizontal="right"/>
    </xf>
    <xf numFmtId="178" fontId="5" fillId="0" borderId="58" xfId="2" applyNumberFormat="1" applyFont="1" applyFill="1" applyBorder="1" applyAlignment="1" applyProtection="1">
      <alignment horizontal="right"/>
    </xf>
    <xf numFmtId="177" fontId="5" fillId="0" borderId="0" xfId="2" applyNumberFormat="1" applyFont="1" applyFill="1" applyBorder="1" applyAlignment="1" applyProtection="1">
      <alignment horizontal="right"/>
    </xf>
    <xf numFmtId="178" fontId="5" fillId="0" borderId="59" xfId="2" applyNumberFormat="1" applyFont="1" applyFill="1" applyBorder="1" applyAlignment="1" applyProtection="1">
      <alignment horizontal="right"/>
    </xf>
    <xf numFmtId="37" fontId="5" fillId="2" borderId="60" xfId="0" applyFont="1" applyFill="1" applyBorder="1" applyProtection="1"/>
    <xf numFmtId="37" fontId="5" fillId="0" borderId="54" xfId="0" applyFont="1" applyFill="1" applyBorder="1" applyAlignment="1" applyProtection="1">
      <alignment horizontal="center"/>
    </xf>
    <xf numFmtId="37" fontId="5" fillId="0" borderId="3" xfId="0" applyFont="1" applyFill="1" applyBorder="1" applyProtection="1"/>
    <xf numFmtId="177" fontId="5" fillId="0" borderId="61" xfId="2" applyNumberFormat="1" applyFont="1" applyFill="1" applyBorder="1" applyAlignment="1" applyProtection="1">
      <alignment horizontal="right"/>
    </xf>
    <xf numFmtId="178" fontId="5" fillId="0" borderId="62" xfId="2" applyNumberFormat="1" applyFont="1" applyFill="1" applyBorder="1" applyAlignment="1" applyProtection="1">
      <alignment horizontal="right"/>
    </xf>
    <xf numFmtId="177" fontId="5" fillId="0" borderId="63" xfId="2" applyNumberFormat="1" applyFont="1" applyFill="1" applyBorder="1" applyAlignment="1" applyProtection="1">
      <alignment horizontal="right"/>
    </xf>
    <xf numFmtId="178" fontId="5" fillId="0" borderId="64" xfId="2" applyNumberFormat="1" applyFont="1" applyFill="1" applyBorder="1" applyAlignment="1" applyProtection="1">
      <alignment horizontal="right"/>
    </xf>
    <xf numFmtId="37" fontId="5" fillId="2" borderId="65" xfId="0" applyFont="1" applyFill="1" applyBorder="1" applyProtection="1">
      <protection locked="0"/>
    </xf>
    <xf numFmtId="37" fontId="5" fillId="2" borderId="66" xfId="0" applyFont="1" applyFill="1" applyBorder="1" applyProtection="1">
      <protection locked="0"/>
    </xf>
    <xf numFmtId="37" fontId="5" fillId="0" borderId="64" xfId="0" applyFont="1" applyFill="1" applyBorder="1" applyProtection="1">
      <protection locked="0"/>
    </xf>
    <xf numFmtId="37" fontId="5" fillId="0" borderId="67" xfId="0" applyFont="1" applyFill="1" applyBorder="1" applyProtection="1">
      <protection locked="0"/>
    </xf>
    <xf numFmtId="37" fontId="5" fillId="0" borderId="25" xfId="0" applyFont="1" applyFill="1" applyBorder="1" applyProtection="1">
      <protection locked="0"/>
    </xf>
    <xf numFmtId="37" fontId="5" fillId="0" borderId="26" xfId="0" applyFont="1" applyFill="1" applyBorder="1" applyAlignment="1" applyProtection="1">
      <alignment horizontal="center" shrinkToFit="1"/>
    </xf>
    <xf numFmtId="177" fontId="5" fillId="0" borderId="68" xfId="2" applyNumberFormat="1" applyFont="1" applyFill="1" applyBorder="1" applyAlignment="1" applyProtection="1">
      <alignment horizontal="right"/>
    </xf>
    <xf numFmtId="177" fontId="5" fillId="0" borderId="9" xfId="2" applyNumberFormat="1" applyFont="1" applyFill="1" applyBorder="1" applyAlignment="1" applyProtection="1">
      <alignment horizontal="right"/>
    </xf>
    <xf numFmtId="37" fontId="5" fillId="2" borderId="42" xfId="0" applyFont="1" applyFill="1" applyBorder="1" applyProtection="1">
      <protection locked="0"/>
    </xf>
    <xf numFmtId="37" fontId="5" fillId="2" borderId="43" xfId="0" applyFont="1" applyFill="1" applyBorder="1" applyProtection="1">
      <protection locked="0"/>
    </xf>
    <xf numFmtId="37" fontId="5" fillId="0" borderId="0" xfId="0" applyFont="1" applyFill="1" applyBorder="1" applyProtection="1">
      <protection locked="0"/>
    </xf>
    <xf numFmtId="37" fontId="5" fillId="0" borderId="69" xfId="0" applyFont="1" applyFill="1" applyBorder="1" applyProtection="1">
      <protection locked="0"/>
    </xf>
    <xf numFmtId="37" fontId="5" fillId="0" borderId="70" xfId="0" applyFont="1" applyFill="1" applyBorder="1" applyProtection="1">
      <protection locked="0"/>
    </xf>
    <xf numFmtId="37" fontId="5" fillId="0" borderId="70" xfId="0" applyFont="1" applyFill="1" applyBorder="1" applyAlignment="1" applyProtection="1">
      <alignment horizontal="center"/>
    </xf>
    <xf numFmtId="37" fontId="5" fillId="0" borderId="9" xfId="0" applyFont="1" applyFill="1" applyBorder="1" applyProtection="1">
      <protection locked="0"/>
    </xf>
    <xf numFmtId="37" fontId="5" fillId="0" borderId="44" xfId="0" applyFont="1" applyFill="1" applyBorder="1" applyProtection="1">
      <protection locked="0"/>
    </xf>
    <xf numFmtId="37" fontId="5" fillId="0" borderId="10" xfId="0" applyFont="1" applyFill="1" applyBorder="1" applyProtection="1">
      <protection locked="0"/>
    </xf>
    <xf numFmtId="37" fontId="5" fillId="0" borderId="10" xfId="0" applyFont="1" applyFill="1" applyBorder="1" applyAlignment="1" applyProtection="1">
      <alignment horizontal="center"/>
    </xf>
    <xf numFmtId="177" fontId="5" fillId="0" borderId="71" xfId="2" applyNumberFormat="1" applyFont="1" applyFill="1" applyBorder="1" applyAlignment="1" applyProtection="1">
      <alignment horizontal="right"/>
    </xf>
    <xf numFmtId="178" fontId="5" fillId="0" borderId="72" xfId="2" applyNumberFormat="1" applyFont="1" applyFill="1" applyBorder="1" applyAlignment="1" applyProtection="1">
      <alignment horizontal="right"/>
    </xf>
    <xf numFmtId="178" fontId="5" fillId="0" borderId="73" xfId="2" applyNumberFormat="1" applyFont="1" applyFill="1" applyBorder="1" applyAlignment="1" applyProtection="1">
      <alignment horizontal="right"/>
    </xf>
    <xf numFmtId="37" fontId="5" fillId="0" borderId="10" xfId="0" applyFont="1" applyFill="1" applyBorder="1" applyAlignment="1" applyProtection="1">
      <alignment horizontal="center" vertical="center"/>
    </xf>
    <xf numFmtId="177" fontId="5" fillId="0" borderId="74" xfId="2" applyNumberFormat="1" applyFont="1" applyFill="1" applyBorder="1" applyAlignment="1" applyProtection="1">
      <alignment horizontal="right"/>
    </xf>
    <xf numFmtId="178" fontId="5" fillId="0" borderId="75" xfId="2" applyNumberFormat="1" applyFont="1" applyFill="1" applyBorder="1" applyAlignment="1" applyProtection="1">
      <alignment horizontal="right"/>
    </xf>
    <xf numFmtId="177" fontId="5" fillId="0" borderId="76" xfId="2" applyNumberFormat="1" applyFont="1" applyFill="1" applyBorder="1" applyAlignment="1" applyProtection="1">
      <alignment horizontal="right"/>
    </xf>
    <xf numFmtId="178" fontId="5" fillId="0" borderId="77" xfId="2" applyNumberFormat="1" applyFont="1" applyFill="1" applyBorder="1" applyAlignment="1" applyProtection="1">
      <alignment horizontal="right"/>
    </xf>
    <xf numFmtId="37" fontId="5" fillId="2" borderId="78" xfId="0" applyFont="1" applyFill="1" applyBorder="1" applyProtection="1"/>
    <xf numFmtId="37" fontId="5" fillId="2" borderId="35" xfId="0" applyFont="1" applyFill="1" applyBorder="1" applyProtection="1"/>
    <xf numFmtId="37" fontId="5" fillId="0" borderId="36" xfId="0" applyFont="1" applyFill="1" applyBorder="1" applyProtection="1"/>
    <xf numFmtId="37" fontId="5" fillId="0" borderId="7" xfId="0" applyFont="1" applyFill="1" applyBorder="1" applyProtection="1"/>
    <xf numFmtId="177" fontId="5" fillId="0" borderId="79" xfId="2" applyNumberFormat="1" applyFont="1" applyFill="1" applyBorder="1" applyAlignment="1" applyProtection="1">
      <alignment horizontal="right"/>
    </xf>
    <xf numFmtId="37" fontId="5" fillId="2" borderId="80" xfId="0" applyFont="1" applyFill="1" applyBorder="1" applyProtection="1">
      <protection locked="0"/>
    </xf>
    <xf numFmtId="37" fontId="5" fillId="0" borderId="26" xfId="0" quotePrefix="1" applyFont="1" applyFill="1" applyBorder="1" applyAlignment="1" applyProtection="1">
      <alignment horizontal="center"/>
    </xf>
    <xf numFmtId="37" fontId="5" fillId="2" borderId="42" xfId="0" applyFont="1" applyFill="1" applyBorder="1" applyAlignment="1" applyProtection="1">
      <protection locked="0"/>
    </xf>
    <xf numFmtId="37" fontId="5" fillId="2" borderId="43" xfId="0" applyFont="1" applyFill="1" applyBorder="1" applyAlignment="1" applyProtection="1">
      <protection locked="0"/>
    </xf>
    <xf numFmtId="37" fontId="5" fillId="0" borderId="9" xfId="0" applyFont="1" applyFill="1" applyBorder="1" applyAlignment="1" applyProtection="1">
      <protection locked="0"/>
    </xf>
    <xf numFmtId="37" fontId="5" fillId="0" borderId="44" xfId="0" applyFont="1" applyFill="1" applyBorder="1" applyAlignment="1" applyProtection="1">
      <protection locked="0"/>
    </xf>
    <xf numFmtId="37" fontId="5" fillId="0" borderId="10" xfId="0" applyFont="1" applyFill="1" applyBorder="1" applyAlignment="1" applyProtection="1">
      <protection locked="0"/>
    </xf>
    <xf numFmtId="179" fontId="5" fillId="0" borderId="16" xfId="0" applyNumberFormat="1" applyFont="1" applyFill="1" applyBorder="1" applyAlignment="1" applyProtection="1">
      <alignment horizontal="right"/>
    </xf>
    <xf numFmtId="37" fontId="5" fillId="0" borderId="42" xfId="0" applyFont="1" applyFill="1" applyBorder="1" applyProtection="1">
      <protection locked="0"/>
    </xf>
    <xf numFmtId="37" fontId="5" fillId="0" borderId="43" xfId="0" applyFont="1" applyFill="1" applyBorder="1" applyProtection="1">
      <protection locked="0"/>
    </xf>
    <xf numFmtId="37" fontId="0" fillId="0" borderId="0" xfId="0" applyFill="1" applyBorder="1" applyProtection="1"/>
    <xf numFmtId="0" fontId="5" fillId="0" borderId="81" xfId="2" applyFont="1" applyFill="1" applyBorder="1" applyAlignment="1" applyProtection="1">
      <alignment horizontal="center" wrapText="1"/>
    </xf>
    <xf numFmtId="0" fontId="5" fillId="0" borderId="82" xfId="2" applyFont="1" applyFill="1" applyBorder="1" applyAlignment="1" applyProtection="1">
      <alignment horizontal="center" wrapText="1"/>
    </xf>
    <xf numFmtId="37" fontId="5" fillId="0" borderId="83" xfId="0" applyFont="1" applyFill="1" applyBorder="1" applyAlignment="1" applyProtection="1">
      <alignment horizontal="right"/>
    </xf>
    <xf numFmtId="37" fontId="5" fillId="0" borderId="35" xfId="0" applyFont="1" applyFill="1" applyBorder="1" applyAlignment="1" applyProtection="1">
      <alignment horizontal="right"/>
    </xf>
    <xf numFmtId="37" fontId="5" fillId="0" borderId="7" xfId="0" applyFont="1" applyFill="1" applyBorder="1" applyAlignment="1" applyProtection="1">
      <alignment horizontal="right"/>
    </xf>
    <xf numFmtId="37" fontId="5" fillId="0" borderId="0" xfId="0" applyFont="1" applyFill="1" applyBorder="1" applyAlignment="1" applyProtection="1">
      <alignment horizontal="center"/>
    </xf>
    <xf numFmtId="37" fontId="5" fillId="0" borderId="86" xfId="0" applyFont="1" applyFill="1" applyBorder="1" applyAlignment="1" applyProtection="1">
      <alignment horizontal="center"/>
    </xf>
    <xf numFmtId="37" fontId="5" fillId="0" borderId="69" xfId="0" applyFont="1" applyFill="1" applyBorder="1" applyAlignment="1" applyProtection="1">
      <alignment horizontal="center"/>
    </xf>
    <xf numFmtId="37" fontId="5" fillId="0" borderId="89" xfId="0" applyFont="1" applyFill="1" applyBorder="1" applyProtection="1"/>
    <xf numFmtId="37" fontId="5" fillId="0" borderId="90" xfId="0" applyFont="1" applyFill="1" applyBorder="1" applyProtection="1"/>
    <xf numFmtId="37" fontId="5" fillId="0" borderId="91" xfId="0" applyFont="1" applyFill="1" applyBorder="1" applyProtection="1"/>
    <xf numFmtId="37" fontId="5" fillId="0" borderId="92" xfId="0" applyFont="1" applyFill="1" applyBorder="1" applyProtection="1"/>
    <xf numFmtId="37" fontId="5" fillId="0" borderId="0" xfId="0" applyFont="1" applyFill="1" applyAlignment="1" applyProtection="1">
      <alignment horizontal="center"/>
    </xf>
    <xf numFmtId="37" fontId="5" fillId="0" borderId="1" xfId="0" applyFont="1" applyFill="1" applyBorder="1" applyAlignment="1" applyProtection="1">
      <alignment horizontal="right"/>
    </xf>
    <xf numFmtId="0" fontId="5" fillId="0" borderId="0" xfId="2" applyFont="1" applyFill="1" applyBorder="1" applyProtection="1"/>
    <xf numFmtId="0" fontId="5" fillId="0" borderId="93" xfId="2" applyFont="1" applyFill="1" applyBorder="1" applyProtection="1"/>
    <xf numFmtId="0" fontId="5" fillId="0" borderId="0" xfId="2" applyFont="1" applyFill="1" applyProtection="1"/>
    <xf numFmtId="0" fontId="5" fillId="0" borderId="0" xfId="2" quotePrefix="1" applyFont="1" applyFill="1" applyAlignment="1" applyProtection="1">
      <alignment horizontal="left"/>
    </xf>
    <xf numFmtId="0" fontId="5" fillId="0" borderId="94" xfId="2" applyFont="1" applyFill="1" applyBorder="1" applyProtection="1"/>
    <xf numFmtId="0" fontId="5" fillId="0" borderId="0" xfId="2" applyFont="1" applyFill="1" applyAlignment="1" applyProtection="1">
      <alignment shrinkToFit="1"/>
    </xf>
    <xf numFmtId="180" fontId="9" fillId="0" borderId="0" xfId="2" applyNumberFormat="1" applyFont="1" applyFill="1" applyProtection="1"/>
    <xf numFmtId="177" fontId="5" fillId="0" borderId="95" xfId="2" applyNumberFormat="1" applyFont="1" applyFill="1" applyBorder="1" applyAlignment="1" applyProtection="1">
      <alignment horizontal="right"/>
    </xf>
    <xf numFmtId="180" fontId="5" fillId="0" borderId="74" xfId="2" applyNumberFormat="1" applyFont="1" applyFill="1" applyBorder="1" applyProtection="1"/>
    <xf numFmtId="180" fontId="5" fillId="0" borderId="96" xfId="2" applyNumberFormat="1" applyFont="1" applyFill="1" applyBorder="1" applyProtection="1"/>
    <xf numFmtId="180" fontId="5" fillId="0" borderId="97" xfId="2" applyNumberFormat="1" applyFont="1" applyFill="1" applyBorder="1" applyProtection="1"/>
    <xf numFmtId="180" fontId="5" fillId="0" borderId="36" xfId="2" applyNumberFormat="1" applyFont="1" applyFill="1" applyBorder="1" applyProtection="1"/>
    <xf numFmtId="180" fontId="5" fillId="0" borderId="7" xfId="2" applyNumberFormat="1" applyFont="1" applyFill="1" applyBorder="1" applyProtection="1"/>
    <xf numFmtId="180" fontId="5" fillId="0" borderId="100" xfId="2" applyNumberFormat="1" applyFont="1" applyFill="1" applyBorder="1" applyProtection="1"/>
    <xf numFmtId="180" fontId="5" fillId="0" borderId="101" xfId="2" applyNumberFormat="1" applyFont="1" applyFill="1" applyBorder="1" applyProtection="1"/>
    <xf numFmtId="180" fontId="5" fillId="0" borderId="102" xfId="2" applyNumberFormat="1" applyFont="1" applyFill="1" applyBorder="1" applyProtection="1"/>
    <xf numFmtId="180" fontId="5" fillId="0" borderId="53" xfId="2" applyNumberFormat="1" applyFont="1" applyFill="1" applyBorder="1" applyProtection="1"/>
    <xf numFmtId="180" fontId="5" fillId="0" borderId="54" xfId="2" applyNumberFormat="1" applyFont="1" applyFill="1" applyBorder="1" applyProtection="1"/>
    <xf numFmtId="0" fontId="5" fillId="0" borderId="103" xfId="2" applyFont="1" applyFill="1" applyBorder="1" applyAlignment="1" applyProtection="1">
      <alignment horizontal="center"/>
    </xf>
    <xf numFmtId="0" fontId="5" fillId="0" borderId="3" xfId="2" applyFont="1" applyFill="1" applyBorder="1" applyProtection="1"/>
    <xf numFmtId="180" fontId="5" fillId="0" borderId="79" xfId="2" applyNumberFormat="1" applyFont="1" applyFill="1" applyBorder="1" applyProtection="1"/>
    <xf numFmtId="180" fontId="5" fillId="0" borderId="63" xfId="2" applyNumberFormat="1" applyFont="1" applyFill="1" applyBorder="1" applyProtection="1"/>
    <xf numFmtId="180" fontId="5" fillId="0" borderId="64" xfId="2" applyNumberFormat="1" applyFont="1" applyFill="1" applyBorder="1" applyProtection="1"/>
    <xf numFmtId="180" fontId="5" fillId="0" borderId="67" xfId="2" applyNumberFormat="1" applyFont="1" applyFill="1" applyBorder="1" applyProtection="1"/>
    <xf numFmtId="180" fontId="5" fillId="0" borderId="25" xfId="2" applyNumberFormat="1" applyFont="1" applyFill="1" applyBorder="1" applyProtection="1"/>
    <xf numFmtId="0" fontId="6" fillId="0" borderId="27" xfId="2" applyFont="1" applyFill="1" applyBorder="1" applyAlignment="1" applyProtection="1">
      <alignment horizontal="center" shrinkToFit="1"/>
    </xf>
    <xf numFmtId="0" fontId="5" fillId="0" borderId="2" xfId="2" applyFont="1" applyFill="1" applyBorder="1" applyProtection="1"/>
    <xf numFmtId="180" fontId="5" fillId="0" borderId="71" xfId="2" applyNumberFormat="1" applyFont="1" applyFill="1" applyBorder="1" applyProtection="1"/>
    <xf numFmtId="180" fontId="5" fillId="0" borderId="9" xfId="2" applyNumberFormat="1" applyFont="1" applyFill="1" applyBorder="1" applyProtection="1"/>
    <xf numFmtId="180" fontId="5" fillId="0" borderId="59" xfId="2" applyNumberFormat="1" applyFont="1" applyFill="1" applyBorder="1" applyProtection="1"/>
    <xf numFmtId="180" fontId="5" fillId="0" borderId="104" xfId="2" applyNumberFormat="1" applyFont="1" applyFill="1" applyBorder="1" applyProtection="1"/>
    <xf numFmtId="180" fontId="5" fillId="0" borderId="21" xfId="2" applyNumberFormat="1" applyFont="1" applyFill="1" applyBorder="1" applyProtection="1"/>
    <xf numFmtId="0" fontId="5" fillId="0" borderId="105" xfId="2" applyFont="1" applyFill="1" applyBorder="1" applyAlignment="1" applyProtection="1">
      <alignment horizontal="center"/>
    </xf>
    <xf numFmtId="180" fontId="5" fillId="0" borderId="44" xfId="2" applyNumberFormat="1" applyFont="1" applyFill="1" applyBorder="1" applyProtection="1"/>
    <xf numFmtId="180" fontId="5" fillId="0" borderId="10" xfId="2" applyNumberFormat="1" applyFont="1" applyFill="1" applyBorder="1" applyProtection="1"/>
    <xf numFmtId="0" fontId="5" fillId="0" borderId="16" xfId="2" applyFont="1" applyFill="1" applyBorder="1" applyAlignment="1" applyProtection="1">
      <alignment horizontal="center"/>
    </xf>
    <xf numFmtId="0" fontId="5" fillId="0" borderId="2" xfId="2" applyFont="1" applyFill="1" applyBorder="1" applyAlignment="1" applyProtection="1">
      <alignment horizontal="center"/>
    </xf>
    <xf numFmtId="180" fontId="5" fillId="0" borderId="106" xfId="2" applyNumberFormat="1" applyFont="1" applyFill="1" applyBorder="1" applyProtection="1"/>
    <xf numFmtId="180" fontId="5" fillId="0" borderId="1" xfId="2" applyNumberFormat="1" applyFont="1" applyFill="1" applyBorder="1" applyProtection="1"/>
    <xf numFmtId="0" fontId="5" fillId="0" borderId="107" xfId="2" applyFont="1" applyFill="1" applyBorder="1" applyAlignment="1" applyProtection="1">
      <alignment horizontal="center"/>
    </xf>
    <xf numFmtId="0" fontId="5" fillId="0" borderId="6" xfId="2" applyFont="1" applyFill="1" applyBorder="1" applyProtection="1"/>
    <xf numFmtId="180" fontId="5" fillId="0" borderId="108" xfId="2" applyNumberFormat="1" applyFont="1" applyFill="1" applyBorder="1" applyProtection="1"/>
    <xf numFmtId="0" fontId="6" fillId="0" borderId="27" xfId="2" quotePrefix="1" applyFont="1" applyFill="1" applyBorder="1" applyAlignment="1" applyProtection="1">
      <alignment horizontal="center"/>
    </xf>
    <xf numFmtId="180" fontId="5" fillId="0" borderId="16" xfId="2" applyNumberFormat="1" applyFont="1" applyFill="1" applyBorder="1" applyAlignment="1" applyProtection="1">
      <alignment horizontal="center"/>
    </xf>
    <xf numFmtId="180" fontId="5" fillId="2" borderId="59" xfId="2" applyNumberFormat="1" applyFont="1" applyFill="1" applyBorder="1" applyProtection="1"/>
    <xf numFmtId="180" fontId="5" fillId="0" borderId="109" xfId="2" applyNumberFormat="1" applyFont="1" applyFill="1" applyBorder="1" applyProtection="1"/>
    <xf numFmtId="180" fontId="5" fillId="0" borderId="110" xfId="2" applyNumberFormat="1" applyFont="1" applyFill="1" applyBorder="1" applyProtection="1"/>
    <xf numFmtId="180" fontId="5" fillId="0" borderId="111" xfId="2" applyNumberFormat="1" applyFont="1" applyFill="1" applyBorder="1" applyProtection="1"/>
    <xf numFmtId="180" fontId="5" fillId="0" borderId="112" xfId="2" applyNumberFormat="1" applyFont="1" applyFill="1" applyBorder="1" applyProtection="1"/>
    <xf numFmtId="180" fontId="5" fillId="0" borderId="113" xfId="2" applyNumberFormat="1" applyFont="1" applyFill="1" applyBorder="1" applyProtection="1"/>
    <xf numFmtId="180" fontId="5" fillId="0" borderId="114" xfId="2" applyNumberFormat="1" applyFont="1" applyFill="1" applyBorder="1" applyProtection="1"/>
    <xf numFmtId="180" fontId="5" fillId="0" borderId="115" xfId="2" applyNumberFormat="1" applyFont="1" applyFill="1" applyBorder="1" applyProtection="1"/>
    <xf numFmtId="0" fontId="5" fillId="0" borderId="13" xfId="2" applyFont="1" applyFill="1" applyBorder="1" applyAlignment="1" applyProtection="1">
      <alignment horizontal="center"/>
    </xf>
    <xf numFmtId="0" fontId="5" fillId="0" borderId="116" xfId="2" applyFont="1" applyFill="1" applyBorder="1" applyAlignment="1" applyProtection="1">
      <alignment horizontal="center" wrapText="1"/>
    </xf>
    <xf numFmtId="0" fontId="5" fillId="0" borderId="1" xfId="2" applyFont="1" applyFill="1" applyBorder="1" applyAlignment="1" applyProtection="1">
      <alignment horizontal="right"/>
    </xf>
    <xf numFmtId="0" fontId="5" fillId="0" borderId="97" xfId="2" applyFont="1" applyFill="1" applyBorder="1" applyAlignment="1" applyProtection="1">
      <alignment horizontal="right"/>
    </xf>
    <xf numFmtId="0" fontId="5" fillId="0" borderId="36" xfId="2" applyFont="1" applyFill="1" applyBorder="1" applyProtection="1"/>
    <xf numFmtId="0" fontId="5" fillId="0" borderId="7" xfId="2" applyFont="1" applyFill="1" applyBorder="1" applyAlignment="1" applyProtection="1">
      <alignment horizontal="right"/>
    </xf>
    <xf numFmtId="0" fontId="5" fillId="0" borderId="117" xfId="2" applyFont="1" applyFill="1" applyBorder="1" applyAlignment="1" applyProtection="1">
      <alignment horizontal="center"/>
    </xf>
    <xf numFmtId="0" fontId="5" fillId="0" borderId="0" xfId="2" applyFont="1" applyFill="1" applyBorder="1" applyAlignment="1" applyProtection="1">
      <alignment horizontal="center"/>
    </xf>
    <xf numFmtId="0" fontId="5" fillId="0" borderId="86" xfId="2" applyFont="1" applyFill="1" applyBorder="1" applyAlignment="1" applyProtection="1">
      <alignment horizontal="center"/>
    </xf>
    <xf numFmtId="0" fontId="5" fillId="0" borderId="69" xfId="2" applyFont="1" applyFill="1" applyBorder="1" applyAlignment="1" applyProtection="1">
      <alignment horizontal="center"/>
    </xf>
    <xf numFmtId="0" fontId="5" fillId="0" borderId="70" xfId="2" applyFont="1" applyFill="1" applyBorder="1" applyAlignment="1" applyProtection="1">
      <alignment horizontal="center"/>
    </xf>
    <xf numFmtId="0" fontId="5" fillId="0" borderId="57" xfId="2" applyFont="1" applyFill="1" applyBorder="1" applyProtection="1"/>
    <xf numFmtId="0" fontId="5" fillId="0" borderId="118" xfId="2" applyFont="1" applyFill="1" applyBorder="1" applyProtection="1"/>
    <xf numFmtId="0" fontId="5" fillId="0" borderId="119" xfId="2" applyFont="1" applyFill="1" applyBorder="1" applyProtection="1"/>
    <xf numFmtId="0" fontId="5" fillId="0" borderId="91" xfId="2" applyFont="1" applyFill="1" applyBorder="1" applyProtection="1"/>
    <xf numFmtId="0" fontId="5" fillId="0" borderId="92" xfId="2" applyFont="1" applyFill="1" applyBorder="1" applyProtection="1"/>
    <xf numFmtId="0" fontId="5" fillId="0" borderId="120" xfId="2" applyFont="1" applyFill="1" applyBorder="1" applyAlignment="1" applyProtection="1">
      <alignment horizontal="center"/>
    </xf>
    <xf numFmtId="0" fontId="5" fillId="0" borderId="1" xfId="2" applyFont="1" applyFill="1" applyBorder="1" applyProtection="1"/>
    <xf numFmtId="0" fontId="2" fillId="0" borderId="0" xfId="2" applyFont="1" applyFill="1" applyProtection="1"/>
    <xf numFmtId="0" fontId="9" fillId="0" borderId="0" xfId="3" applyFont="1" applyFill="1" applyProtection="1"/>
    <xf numFmtId="180" fontId="9" fillId="0" borderId="0" xfId="3" applyNumberFormat="1" applyFont="1" applyFill="1" applyProtection="1"/>
    <xf numFmtId="180" fontId="9" fillId="0" borderId="0" xfId="3" applyNumberFormat="1" applyFont="1" applyFill="1" applyBorder="1" applyProtection="1"/>
    <xf numFmtId="0" fontId="12" fillId="0" borderId="0" xfId="3" applyFont="1" applyFill="1" applyProtection="1"/>
    <xf numFmtId="0" fontId="3" fillId="0" borderId="0" xfId="3" applyFont="1" applyFill="1" applyProtection="1"/>
    <xf numFmtId="0" fontId="5" fillId="0" borderId="0" xfId="3" applyFont="1" applyFill="1" applyBorder="1" applyProtection="1"/>
    <xf numFmtId="0" fontId="5" fillId="0" borderId="0" xfId="3" applyFont="1" applyFill="1" applyProtection="1"/>
    <xf numFmtId="0" fontId="5" fillId="0" borderId="0" xfId="3" applyFont="1" applyFill="1" applyAlignment="1" applyProtection="1">
      <alignment shrinkToFit="1"/>
    </xf>
    <xf numFmtId="177" fontId="5" fillId="0" borderId="95" xfId="3" applyNumberFormat="1" applyFont="1" applyFill="1" applyBorder="1" applyAlignment="1" applyProtection="1">
      <alignment horizontal="right"/>
    </xf>
    <xf numFmtId="178" fontId="5" fillId="0" borderId="75" xfId="3" applyNumberFormat="1" applyFont="1" applyFill="1" applyBorder="1" applyAlignment="1" applyProtection="1">
      <alignment horizontal="right"/>
    </xf>
    <xf numFmtId="180" fontId="5" fillId="0" borderId="121" xfId="3" applyNumberFormat="1" applyFont="1" applyFill="1" applyBorder="1" applyProtection="1"/>
    <xf numFmtId="180" fontId="5" fillId="0" borderId="122" xfId="3" applyNumberFormat="1" applyFont="1" applyFill="1" applyBorder="1" applyProtection="1"/>
    <xf numFmtId="180" fontId="5" fillId="0" borderId="123" xfId="3" applyNumberFormat="1" applyFont="1" applyFill="1" applyBorder="1" applyProtection="1"/>
    <xf numFmtId="180" fontId="5" fillId="0" borderId="124" xfId="3" applyNumberFormat="1" applyFont="1" applyFill="1" applyBorder="1" applyProtection="1"/>
    <xf numFmtId="0" fontId="5" fillId="0" borderId="98" xfId="3" applyFont="1" applyFill="1" applyBorder="1" applyAlignment="1" applyProtection="1">
      <alignment horizontal="left"/>
    </xf>
    <xf numFmtId="0" fontId="5" fillId="0" borderId="99" xfId="3" applyFont="1" applyFill="1" applyBorder="1" applyAlignment="1" applyProtection="1">
      <alignment horizontal="left"/>
    </xf>
    <xf numFmtId="177" fontId="5" fillId="0" borderId="125" xfId="3" applyNumberFormat="1" applyFont="1" applyFill="1" applyBorder="1" applyAlignment="1" applyProtection="1">
      <alignment horizontal="right"/>
    </xf>
    <xf numFmtId="178" fontId="5" fillId="0" borderId="126" xfId="3" applyNumberFormat="1" applyFont="1" applyFill="1" applyBorder="1" applyAlignment="1" applyProtection="1">
      <alignment horizontal="right"/>
    </xf>
    <xf numFmtId="177" fontId="5" fillId="0" borderId="57" xfId="3" applyNumberFormat="1" applyFont="1" applyFill="1" applyBorder="1" applyAlignment="1" applyProtection="1">
      <alignment horizontal="right"/>
    </xf>
    <xf numFmtId="180" fontId="5" fillId="0" borderId="48" xfId="3" applyNumberFormat="1" applyFont="1" applyFill="1" applyBorder="1" applyProtection="1"/>
    <xf numFmtId="180" fontId="5" fillId="0" borderId="127" xfId="3" applyNumberFormat="1" applyFont="1" applyFill="1" applyBorder="1" applyProtection="1"/>
    <xf numFmtId="180" fontId="5" fillId="0" borderId="108" xfId="3" applyNumberFormat="1" applyFont="1" applyFill="1" applyBorder="1" applyProtection="1"/>
    <xf numFmtId="180" fontId="5" fillId="0" borderId="53" xfId="3" applyNumberFormat="1" applyFont="1" applyFill="1" applyBorder="1" applyProtection="1"/>
    <xf numFmtId="0" fontId="5" fillId="0" borderId="103" xfId="3" applyFont="1" applyFill="1" applyBorder="1" applyAlignment="1" applyProtection="1">
      <alignment horizontal="center"/>
    </xf>
    <xf numFmtId="0" fontId="5" fillId="0" borderId="3" xfId="3" applyFont="1" applyFill="1" applyBorder="1" applyProtection="1"/>
    <xf numFmtId="177" fontId="5" fillId="0" borderId="61" xfId="3" applyNumberFormat="1" applyFont="1" applyFill="1" applyBorder="1" applyAlignment="1" applyProtection="1">
      <alignment horizontal="right"/>
    </xf>
    <xf numFmtId="178" fontId="5" fillId="0" borderId="62" xfId="3" applyNumberFormat="1" applyFont="1" applyFill="1" applyBorder="1" applyAlignment="1" applyProtection="1">
      <alignment horizontal="right"/>
    </xf>
    <xf numFmtId="180" fontId="5" fillId="0" borderId="62" xfId="3" applyNumberFormat="1" applyFont="1" applyFill="1" applyBorder="1" applyProtection="1"/>
    <xf numFmtId="180" fontId="5" fillId="0" borderId="66" xfId="3" applyNumberFormat="1" applyFont="1" applyFill="1" applyBorder="1" applyProtection="1"/>
    <xf numFmtId="180" fontId="5" fillId="0" borderId="64" xfId="3" applyNumberFormat="1" applyFont="1" applyFill="1" applyBorder="1" applyProtection="1"/>
    <xf numFmtId="180" fontId="5" fillId="0" borderId="128" xfId="3" applyNumberFormat="1" applyFont="1" applyFill="1" applyBorder="1" applyProtection="1"/>
    <xf numFmtId="0" fontId="6" fillId="0" borderId="27" xfId="3" applyFont="1" applyFill="1" applyBorder="1" applyAlignment="1" applyProtection="1">
      <alignment horizontal="center" shrinkToFit="1"/>
    </xf>
    <xf numFmtId="0" fontId="5" fillId="0" borderId="2" xfId="3" applyFont="1" applyFill="1" applyBorder="1" applyProtection="1"/>
    <xf numFmtId="177" fontId="5" fillId="0" borderId="68" xfId="3" applyNumberFormat="1" applyFont="1" applyFill="1" applyBorder="1" applyAlignment="1" applyProtection="1">
      <alignment horizontal="right"/>
    </xf>
    <xf numFmtId="178" fontId="5" fillId="0" borderId="58" xfId="3" applyNumberFormat="1" applyFont="1" applyFill="1" applyBorder="1" applyAlignment="1" applyProtection="1">
      <alignment horizontal="right"/>
    </xf>
    <xf numFmtId="177" fontId="5" fillId="0" borderId="129" xfId="3" applyNumberFormat="1" applyFont="1" applyFill="1" applyBorder="1" applyAlignment="1" applyProtection="1">
      <alignment horizontal="right"/>
    </xf>
    <xf numFmtId="180" fontId="5" fillId="0" borderId="58" xfId="3" applyNumberFormat="1" applyFont="1" applyFill="1" applyBorder="1" applyProtection="1"/>
    <xf numFmtId="180" fontId="5" fillId="0" borderId="43" xfId="3" applyNumberFormat="1" applyFont="1" applyFill="1" applyBorder="1" applyProtection="1"/>
    <xf numFmtId="180" fontId="5" fillId="0" borderId="59" xfId="3" applyNumberFormat="1" applyFont="1" applyFill="1" applyBorder="1" applyProtection="1"/>
    <xf numFmtId="180" fontId="5" fillId="0" borderId="44" xfId="3" applyNumberFormat="1" applyFont="1" applyFill="1" applyBorder="1" applyProtection="1"/>
    <xf numFmtId="0" fontId="5" fillId="0" borderId="105" xfId="3" applyFont="1" applyFill="1" applyBorder="1" applyAlignment="1" applyProtection="1">
      <alignment horizontal="center"/>
    </xf>
    <xf numFmtId="0" fontId="5" fillId="0" borderId="16" xfId="3" applyFont="1" applyFill="1" applyBorder="1" applyAlignment="1" applyProtection="1">
      <alignment horizontal="center"/>
    </xf>
    <xf numFmtId="0" fontId="5" fillId="0" borderId="2" xfId="3" applyFont="1" applyFill="1" applyBorder="1" applyAlignment="1" applyProtection="1">
      <alignment horizontal="center"/>
    </xf>
    <xf numFmtId="180" fontId="5" fillId="0" borderId="73" xfId="3" applyNumberFormat="1" applyFont="1" applyFill="1" applyBorder="1" applyProtection="1"/>
    <xf numFmtId="178" fontId="5" fillId="0" borderId="72" xfId="3" applyNumberFormat="1" applyFont="1" applyFill="1" applyBorder="1" applyAlignment="1" applyProtection="1">
      <alignment horizontal="right"/>
    </xf>
    <xf numFmtId="180" fontId="5" fillId="0" borderId="72" xfId="3" applyNumberFormat="1" applyFont="1" applyFill="1" applyBorder="1" applyProtection="1"/>
    <xf numFmtId="180" fontId="5" fillId="0" borderId="130" xfId="3" applyNumberFormat="1" applyFont="1" applyFill="1" applyBorder="1" applyProtection="1"/>
    <xf numFmtId="177" fontId="5" fillId="0" borderId="131" xfId="3" applyNumberFormat="1" applyFont="1" applyFill="1" applyBorder="1" applyAlignment="1" applyProtection="1">
      <alignment horizontal="right"/>
    </xf>
    <xf numFmtId="180" fontId="5" fillId="0" borderId="132" xfId="3" applyNumberFormat="1" applyFont="1" applyFill="1" applyBorder="1" applyProtection="1"/>
    <xf numFmtId="180" fontId="5" fillId="0" borderId="133" xfId="3" applyNumberFormat="1" applyFont="1" applyFill="1" applyBorder="1" applyProtection="1"/>
    <xf numFmtId="180" fontId="5" fillId="0" borderId="134" xfId="3" applyNumberFormat="1" applyFont="1" applyFill="1" applyBorder="1" applyProtection="1"/>
    <xf numFmtId="0" fontId="5" fillId="0" borderId="135" xfId="3" applyFont="1" applyFill="1" applyBorder="1" applyAlignment="1" applyProtection="1">
      <alignment horizontal="center"/>
    </xf>
    <xf numFmtId="0" fontId="5" fillId="0" borderId="136" xfId="3" applyFont="1" applyFill="1" applyBorder="1" applyProtection="1"/>
    <xf numFmtId="177" fontId="6" fillId="0" borderId="84" xfId="3" applyNumberFormat="1" applyFont="1" applyFill="1" applyBorder="1" applyProtection="1"/>
    <xf numFmtId="178" fontId="5" fillId="0" borderId="137" xfId="3" applyNumberFormat="1" applyFont="1" applyFill="1" applyBorder="1" applyAlignment="1" applyProtection="1">
      <alignment horizontal="right"/>
    </xf>
    <xf numFmtId="180" fontId="5" fillId="0" borderId="138" xfId="3" applyNumberFormat="1" applyFont="1" applyFill="1" applyBorder="1" applyProtection="1"/>
    <xf numFmtId="0" fontId="6" fillId="0" borderId="139" xfId="3" quotePrefix="1" applyFont="1" applyFill="1" applyBorder="1" applyAlignment="1" applyProtection="1">
      <alignment horizontal="center"/>
    </xf>
    <xf numFmtId="0" fontId="5" fillId="0" borderId="140" xfId="3" applyFont="1" applyFill="1" applyBorder="1" applyProtection="1"/>
    <xf numFmtId="0" fontId="5" fillId="0" borderId="141" xfId="3" applyFont="1" applyFill="1" applyBorder="1" applyAlignment="1" applyProtection="1">
      <alignment horizontal="center"/>
    </xf>
    <xf numFmtId="0" fontId="5" fillId="0" borderId="140" xfId="3" applyFont="1" applyFill="1" applyBorder="1" applyAlignment="1" applyProtection="1">
      <alignment horizontal="center"/>
    </xf>
    <xf numFmtId="177" fontId="6" fillId="0" borderId="142" xfId="3" applyNumberFormat="1" applyFont="1" applyFill="1" applyBorder="1" applyProtection="1"/>
    <xf numFmtId="177" fontId="5" fillId="0" borderId="143" xfId="3" applyNumberFormat="1" applyFont="1" applyFill="1" applyBorder="1" applyAlignment="1" applyProtection="1">
      <alignment horizontal="right"/>
    </xf>
    <xf numFmtId="177" fontId="6" fillId="0" borderId="57" xfId="3" applyNumberFormat="1" applyFont="1" applyFill="1" applyBorder="1" applyProtection="1"/>
    <xf numFmtId="180" fontId="5" fillId="0" borderId="144" xfId="3" applyNumberFormat="1" applyFont="1" applyFill="1" applyBorder="1" applyProtection="1"/>
    <xf numFmtId="180" fontId="5" fillId="0" borderId="114" xfId="3" applyNumberFormat="1" applyFont="1" applyFill="1" applyBorder="1" applyProtection="1"/>
    <xf numFmtId="0" fontId="5" fillId="0" borderId="145" xfId="3" applyFont="1" applyFill="1" applyBorder="1" applyAlignment="1" applyProtection="1">
      <alignment horizontal="center"/>
    </xf>
    <xf numFmtId="0" fontId="5" fillId="0" borderId="146" xfId="2" applyFont="1" applyFill="1" applyBorder="1" applyAlignment="1" applyProtection="1">
      <alignment horizontal="center" wrapText="1"/>
    </xf>
    <xf numFmtId="0" fontId="5" fillId="0" borderId="36" xfId="2" applyFont="1" applyFill="1" applyBorder="1" applyAlignment="1" applyProtection="1">
      <alignment horizontal="right"/>
    </xf>
    <xf numFmtId="0" fontId="5" fillId="0" borderId="147" xfId="3" applyFont="1" applyFill="1" applyBorder="1" applyAlignment="1" applyProtection="1">
      <alignment horizontal="center"/>
    </xf>
    <xf numFmtId="0" fontId="5" fillId="0" borderId="86" xfId="3" applyFont="1" applyFill="1" applyBorder="1" applyAlignment="1" applyProtection="1">
      <alignment horizontal="center"/>
    </xf>
    <xf numFmtId="0" fontId="5" fillId="0" borderId="69" xfId="3" applyFont="1" applyFill="1" applyBorder="1" applyAlignment="1" applyProtection="1">
      <alignment horizontal="center"/>
    </xf>
    <xf numFmtId="0" fontId="5" fillId="0" borderId="70" xfId="3" applyFont="1" applyFill="1" applyBorder="1" applyAlignment="1" applyProtection="1">
      <alignment horizontal="center"/>
    </xf>
    <xf numFmtId="0" fontId="5" fillId="0" borderId="57" xfId="3" applyFont="1" applyFill="1" applyBorder="1" applyProtection="1"/>
    <xf numFmtId="0" fontId="5" fillId="0" borderId="148" xfId="3" applyFont="1" applyFill="1" applyBorder="1" applyProtection="1"/>
    <xf numFmtId="0" fontId="5" fillId="0" borderId="149" xfId="3" applyFont="1" applyFill="1" applyBorder="1" applyProtection="1"/>
    <xf numFmtId="0" fontId="5" fillId="0" borderId="150" xfId="3" applyFont="1" applyFill="1" applyBorder="1" applyProtection="1"/>
    <xf numFmtId="0" fontId="5" fillId="0" borderId="87" xfId="3" applyFont="1" applyFill="1" applyBorder="1" applyAlignment="1" applyProtection="1">
      <alignment horizontal="center"/>
    </xf>
    <xf numFmtId="0" fontId="5" fillId="0" borderId="88" xfId="3" applyFont="1" applyFill="1" applyBorder="1" applyProtection="1"/>
    <xf numFmtId="0" fontId="5" fillId="0" borderId="0" xfId="3" applyFont="1" applyFill="1" applyBorder="1" applyAlignment="1" applyProtection="1">
      <alignment horizontal="right"/>
    </xf>
    <xf numFmtId="0" fontId="6" fillId="0" borderId="0" xfId="3" applyFont="1" applyFill="1" applyProtection="1"/>
    <xf numFmtId="0" fontId="2" fillId="0" borderId="0" xfId="3" applyFont="1" applyFill="1" applyProtection="1"/>
    <xf numFmtId="0" fontId="9" fillId="0" borderId="0" xfId="4" applyFont="1" applyFill="1" applyProtection="1"/>
    <xf numFmtId="0" fontId="5" fillId="0" borderId="0" xfId="4" applyFont="1" applyFill="1" applyProtection="1"/>
    <xf numFmtId="0" fontId="5" fillId="0" borderId="0" xfId="4" applyFont="1" applyFill="1" applyAlignment="1" applyProtection="1">
      <alignment horizontal="left"/>
    </xf>
    <xf numFmtId="0" fontId="5" fillId="0" borderId="0" xfId="4" applyFont="1" applyFill="1" applyAlignment="1" applyProtection="1">
      <alignment shrinkToFit="1"/>
    </xf>
    <xf numFmtId="180" fontId="5" fillId="0" borderId="151" xfId="4" applyNumberFormat="1" applyFont="1" applyFill="1" applyBorder="1" applyProtection="1"/>
    <xf numFmtId="180" fontId="5" fillId="0" borderId="152" xfId="4" applyNumberFormat="1" applyFont="1" applyFill="1" applyBorder="1" applyProtection="1"/>
    <xf numFmtId="180" fontId="5" fillId="0" borderId="153" xfId="4" applyNumberFormat="1" applyFont="1" applyFill="1" applyBorder="1" applyProtection="1"/>
    <xf numFmtId="180" fontId="5" fillId="0" borderId="154" xfId="4" applyNumberFormat="1" applyFont="1" applyFill="1" applyBorder="1" applyProtection="1"/>
    <xf numFmtId="180" fontId="5" fillId="0" borderId="0" xfId="4" applyNumberFormat="1" applyFont="1" applyFill="1" applyBorder="1" applyProtection="1"/>
    <xf numFmtId="180" fontId="5" fillId="0" borderId="86" xfId="4" applyNumberFormat="1" applyFont="1" applyFill="1" applyBorder="1" applyProtection="1"/>
    <xf numFmtId="180" fontId="5" fillId="0" borderId="69" xfId="4" applyNumberFormat="1" applyFont="1" applyFill="1" applyBorder="1" applyProtection="1"/>
    <xf numFmtId="180" fontId="5" fillId="0" borderId="70" xfId="4" applyNumberFormat="1" applyFont="1" applyFill="1" applyBorder="1" applyProtection="1"/>
    <xf numFmtId="0" fontId="5" fillId="0" borderId="103" xfId="4" applyFont="1" applyFill="1" applyBorder="1" applyAlignment="1" applyProtection="1">
      <alignment horizontal="center"/>
    </xf>
    <xf numFmtId="0" fontId="5" fillId="0" borderId="3" xfId="4" applyFont="1" applyFill="1" applyBorder="1" applyProtection="1"/>
    <xf numFmtId="180" fontId="5" fillId="0" borderId="4" xfId="4" applyNumberFormat="1" applyFont="1" applyFill="1" applyBorder="1" applyProtection="1"/>
    <xf numFmtId="180" fontId="5" fillId="0" borderId="108" xfId="4" applyNumberFormat="1" applyFont="1" applyFill="1" applyBorder="1" applyProtection="1"/>
    <xf numFmtId="180" fontId="5" fillId="0" borderId="53" xfId="4" applyNumberFormat="1" applyFont="1" applyFill="1" applyBorder="1" applyProtection="1"/>
    <xf numFmtId="180" fontId="5" fillId="0" borderId="54" xfId="4" applyNumberFormat="1" applyFont="1" applyFill="1" applyBorder="1" applyProtection="1"/>
    <xf numFmtId="0" fontId="5" fillId="0" borderId="27" xfId="4" applyFont="1" applyFill="1" applyBorder="1" applyAlignment="1" applyProtection="1">
      <alignment horizontal="center" shrinkToFit="1"/>
    </xf>
    <xf numFmtId="0" fontId="5" fillId="0" borderId="2" xfId="4" applyFont="1" applyFill="1" applyBorder="1" applyProtection="1"/>
    <xf numFmtId="180" fontId="5" fillId="0" borderId="9" xfId="4" applyNumberFormat="1" applyFont="1" applyFill="1" applyBorder="1" applyProtection="1"/>
    <xf numFmtId="180" fontId="5" fillId="0" borderId="59" xfId="4" applyNumberFormat="1" applyFont="1" applyFill="1" applyBorder="1" applyProtection="1"/>
    <xf numFmtId="180" fontId="5" fillId="0" borderId="44" xfId="4" applyNumberFormat="1" applyFont="1" applyFill="1" applyBorder="1" applyProtection="1"/>
    <xf numFmtId="180" fontId="5" fillId="0" borderId="10" xfId="4" applyNumberFormat="1" applyFont="1" applyFill="1" applyBorder="1" applyProtection="1"/>
    <xf numFmtId="0" fontId="5" fillId="0" borderId="105" xfId="4" applyFont="1" applyFill="1" applyBorder="1" applyAlignment="1" applyProtection="1">
      <alignment horizontal="center"/>
    </xf>
    <xf numFmtId="0" fontId="5" fillId="0" borderId="16" xfId="4" applyFont="1" applyFill="1" applyBorder="1" applyAlignment="1" applyProtection="1">
      <alignment horizontal="center"/>
    </xf>
    <xf numFmtId="0" fontId="5" fillId="0" borderId="2" xfId="4" applyFont="1" applyFill="1" applyBorder="1" applyAlignment="1" applyProtection="1">
      <alignment horizontal="center"/>
    </xf>
    <xf numFmtId="180" fontId="5" fillId="0" borderId="73" xfId="4" applyNumberFormat="1" applyFont="1" applyFill="1" applyBorder="1" applyProtection="1"/>
    <xf numFmtId="180" fontId="5" fillId="0" borderId="155" xfId="4" applyNumberFormat="1" applyFont="1" applyFill="1" applyBorder="1" applyProtection="1"/>
    <xf numFmtId="180" fontId="5" fillId="0" borderId="1" xfId="4" applyNumberFormat="1" applyFont="1" applyFill="1" applyBorder="1" applyProtection="1"/>
    <xf numFmtId="180" fontId="5" fillId="0" borderId="97" xfId="4" applyNumberFormat="1" applyFont="1" applyFill="1" applyBorder="1" applyProtection="1"/>
    <xf numFmtId="180" fontId="5" fillId="0" borderId="36" xfId="4" applyNumberFormat="1" applyFont="1" applyFill="1" applyBorder="1" applyProtection="1"/>
    <xf numFmtId="180" fontId="5" fillId="0" borderId="7" xfId="4" applyNumberFormat="1" applyFont="1" applyFill="1" applyBorder="1" applyProtection="1"/>
    <xf numFmtId="0" fontId="5" fillId="0" borderId="107" xfId="4" applyFont="1" applyFill="1" applyBorder="1" applyAlignment="1" applyProtection="1">
      <alignment horizontal="center"/>
    </xf>
    <xf numFmtId="0" fontId="5" fillId="0" borderId="6" xfId="4" applyFont="1" applyFill="1" applyBorder="1" applyProtection="1"/>
    <xf numFmtId="0" fontId="6" fillId="0" borderId="27" xfId="3" quotePrefix="1" applyFont="1" applyFill="1" applyBorder="1" applyAlignment="1" applyProtection="1">
      <alignment horizontal="center"/>
    </xf>
    <xf numFmtId="0" fontId="5" fillId="0" borderId="13" xfId="4" applyFont="1" applyFill="1" applyBorder="1" applyAlignment="1" applyProtection="1">
      <alignment horizontal="center"/>
    </xf>
    <xf numFmtId="0" fontId="5" fillId="0" borderId="156" xfId="2" applyFont="1" applyFill="1" applyBorder="1" applyAlignment="1" applyProtection="1">
      <alignment horizontal="center" wrapText="1"/>
    </xf>
    <xf numFmtId="0" fontId="5" fillId="0" borderId="32" xfId="4" applyFont="1" applyFill="1" applyBorder="1" applyAlignment="1" applyProtection="1">
      <alignment horizontal="left"/>
    </xf>
    <xf numFmtId="0" fontId="5" fillId="0" borderId="6" xfId="4" applyFont="1" applyFill="1" applyBorder="1" applyAlignment="1" applyProtection="1">
      <alignment horizontal="left"/>
    </xf>
    <xf numFmtId="0" fontId="5" fillId="0" borderId="0" xfId="4" applyFont="1" applyFill="1" applyBorder="1" applyAlignment="1" applyProtection="1">
      <alignment horizontal="center"/>
    </xf>
    <xf numFmtId="0" fontId="5" fillId="0" borderId="86" xfId="4" applyFont="1" applyFill="1" applyBorder="1" applyAlignment="1" applyProtection="1">
      <alignment horizontal="center"/>
    </xf>
    <xf numFmtId="0" fontId="5" fillId="0" borderId="69" xfId="4" applyFont="1" applyFill="1" applyBorder="1" applyAlignment="1" applyProtection="1">
      <alignment horizontal="center"/>
    </xf>
    <xf numFmtId="0" fontId="5" fillId="0" borderId="70" xfId="4" applyFont="1" applyFill="1" applyBorder="1" applyAlignment="1" applyProtection="1">
      <alignment horizontal="center"/>
    </xf>
    <xf numFmtId="0" fontId="5" fillId="0" borderId="157" xfId="4" applyFont="1" applyFill="1" applyBorder="1" applyProtection="1"/>
    <xf numFmtId="0" fontId="5" fillId="0" borderId="94" xfId="4" applyFont="1" applyFill="1" applyBorder="1" applyProtection="1"/>
    <xf numFmtId="0" fontId="5" fillId="0" borderId="119" xfId="4" applyFont="1" applyFill="1" applyBorder="1" applyProtection="1"/>
    <xf numFmtId="0" fontId="5" fillId="0" borderId="91" xfId="4" applyFont="1" applyFill="1" applyBorder="1" applyProtection="1"/>
    <xf numFmtId="0" fontId="5" fillId="0" borderId="92" xfId="4" applyFont="1" applyFill="1" applyBorder="1" applyProtection="1"/>
    <xf numFmtId="0" fontId="5" fillId="0" borderId="120" xfId="4" applyFont="1" applyFill="1" applyBorder="1" applyAlignment="1" applyProtection="1">
      <alignment horizontal="center"/>
    </xf>
    <xf numFmtId="0" fontId="5" fillId="0" borderId="158" xfId="4" applyFont="1" applyFill="1" applyBorder="1" applyProtection="1"/>
    <xf numFmtId="0" fontId="5" fillId="0" borderId="0" xfId="4" applyFont="1" applyFill="1" applyBorder="1" applyProtection="1"/>
    <xf numFmtId="0" fontId="5" fillId="0" borderId="1" xfId="4" applyFont="1" applyFill="1" applyBorder="1" applyProtection="1"/>
    <xf numFmtId="0" fontId="2" fillId="0" borderId="0" xfId="4" applyFont="1" applyFill="1" applyProtection="1"/>
    <xf numFmtId="0" fontId="12" fillId="0" borderId="0" xfId="5" applyFont="1" applyFill="1" applyProtection="1"/>
    <xf numFmtId="0" fontId="5" fillId="0" borderId="0" xfId="5" applyFont="1" applyFill="1" applyProtection="1"/>
    <xf numFmtId="0" fontId="5" fillId="0" borderId="0" xfId="5" applyFont="1" applyFill="1" applyAlignment="1" applyProtection="1">
      <alignment shrinkToFit="1"/>
    </xf>
    <xf numFmtId="0" fontId="12" fillId="0" borderId="0" xfId="5" applyFont="1" applyFill="1" applyBorder="1" applyProtection="1"/>
    <xf numFmtId="0" fontId="5" fillId="0" borderId="2" xfId="5" applyFont="1" applyFill="1" applyBorder="1" applyProtection="1"/>
    <xf numFmtId="178" fontId="5" fillId="0" borderId="159" xfId="2" applyNumberFormat="1" applyFont="1" applyFill="1" applyBorder="1" applyAlignment="1" applyProtection="1">
      <alignment horizontal="right"/>
    </xf>
    <xf numFmtId="180" fontId="5" fillId="0" borderId="160" xfId="5" applyNumberFormat="1" applyFont="1" applyFill="1" applyBorder="1" applyProtection="1"/>
    <xf numFmtId="180" fontId="5" fillId="0" borderId="7" xfId="5" applyNumberFormat="1" applyFont="1" applyFill="1" applyBorder="1" applyProtection="1"/>
    <xf numFmtId="178" fontId="5" fillId="0" borderId="161" xfId="2" applyNumberFormat="1" applyFont="1" applyFill="1" applyBorder="1" applyAlignment="1" applyProtection="1">
      <alignment horizontal="right"/>
    </xf>
    <xf numFmtId="180" fontId="5" fillId="0" borderId="162" xfId="5" applyNumberFormat="1" applyFont="1" applyFill="1" applyBorder="1" applyProtection="1"/>
    <xf numFmtId="180" fontId="5" fillId="0" borderId="54" xfId="5" applyNumberFormat="1" applyFont="1" applyFill="1" applyBorder="1" applyProtection="1"/>
    <xf numFmtId="0" fontId="5" fillId="0" borderId="103" xfId="5" applyFont="1" applyFill="1" applyBorder="1" applyAlignment="1" applyProtection="1">
      <alignment horizontal="center"/>
    </xf>
    <xf numFmtId="0" fontId="5" fillId="0" borderId="3" xfId="5" applyFont="1" applyFill="1" applyBorder="1" applyProtection="1"/>
    <xf numFmtId="180" fontId="5" fillId="0" borderId="163" xfId="5" applyNumberFormat="1" applyFont="1" applyFill="1" applyBorder="1" applyProtection="1"/>
    <xf numFmtId="0" fontId="5" fillId="0" borderId="27" xfId="5" applyFont="1" applyFill="1" applyBorder="1" applyAlignment="1" applyProtection="1">
      <alignment horizontal="center" shrinkToFit="1"/>
    </xf>
    <xf numFmtId="180" fontId="5" fillId="0" borderId="71" xfId="5" applyNumberFormat="1" applyFont="1" applyFill="1" applyBorder="1" applyProtection="1"/>
    <xf numFmtId="180" fontId="5" fillId="0" borderId="10" xfId="5" applyNumberFormat="1" applyFont="1" applyFill="1" applyBorder="1" applyProtection="1"/>
    <xf numFmtId="0" fontId="5" fillId="0" borderId="164" xfId="5" applyFont="1" applyFill="1" applyBorder="1" applyAlignment="1" applyProtection="1">
      <alignment horizontal="center"/>
    </xf>
    <xf numFmtId="180" fontId="5" fillId="0" borderId="21" xfId="5" applyNumberFormat="1" applyFont="1" applyFill="1" applyBorder="1" applyProtection="1"/>
    <xf numFmtId="0" fontId="5" fillId="0" borderId="16" xfId="5" applyFont="1" applyFill="1" applyBorder="1" applyAlignment="1" applyProtection="1">
      <alignment horizontal="center"/>
    </xf>
    <xf numFmtId="0" fontId="5" fillId="0" borderId="2" xfId="5" applyFont="1" applyFill="1" applyBorder="1" applyAlignment="1" applyProtection="1">
      <alignment horizontal="center"/>
    </xf>
    <xf numFmtId="180" fontId="5" fillId="0" borderId="115" xfId="5" applyNumberFormat="1" applyFont="1" applyFill="1" applyBorder="1" applyProtection="1"/>
    <xf numFmtId="180" fontId="5" fillId="0" borderId="165" xfId="5" applyNumberFormat="1" applyFont="1" applyFill="1" applyBorder="1" applyProtection="1"/>
    <xf numFmtId="180" fontId="5" fillId="0" borderId="154" xfId="5" applyNumberFormat="1" applyFont="1" applyFill="1" applyBorder="1" applyProtection="1"/>
    <xf numFmtId="0" fontId="5" fillId="0" borderId="107" xfId="5" applyFont="1" applyFill="1" applyBorder="1" applyAlignment="1" applyProtection="1">
      <alignment horizontal="center"/>
    </xf>
    <xf numFmtId="0" fontId="5" fillId="0" borderId="6" xfId="5" applyFont="1" applyFill="1" applyBorder="1" applyProtection="1"/>
    <xf numFmtId="0" fontId="6" fillId="0" borderId="27" xfId="5" quotePrefix="1" applyFont="1" applyFill="1" applyBorder="1" applyAlignment="1" applyProtection="1">
      <alignment horizontal="center"/>
    </xf>
    <xf numFmtId="180" fontId="5" fillId="0" borderId="166" xfId="5" applyNumberFormat="1" applyFont="1" applyFill="1" applyBorder="1" applyProtection="1"/>
    <xf numFmtId="180" fontId="5" fillId="0" borderId="71" xfId="4" applyNumberFormat="1" applyFont="1" applyFill="1" applyBorder="1" applyProtection="1"/>
    <xf numFmtId="180" fontId="5" fillId="0" borderId="167" xfId="4" applyNumberFormat="1" applyFont="1" applyFill="1" applyBorder="1" applyProtection="1"/>
    <xf numFmtId="0" fontId="5" fillId="0" borderId="13" xfId="5" applyFont="1" applyFill="1" applyBorder="1" applyAlignment="1" applyProtection="1">
      <alignment horizontal="center"/>
    </xf>
    <xf numFmtId="0" fontId="5" fillId="0" borderId="158" xfId="5" applyFont="1" applyFill="1" applyBorder="1" applyProtection="1"/>
    <xf numFmtId="0" fontId="5" fillId="0" borderId="1" xfId="2" applyFont="1" applyFill="1" applyBorder="1" applyAlignment="1" applyProtection="1">
      <alignment horizontal="center" wrapText="1"/>
    </xf>
    <xf numFmtId="0" fontId="5" fillId="0" borderId="168" xfId="2" applyFont="1" applyFill="1" applyBorder="1" applyAlignment="1" applyProtection="1">
      <alignment horizontal="right"/>
    </xf>
    <xf numFmtId="0" fontId="5" fillId="0" borderId="70" xfId="5" applyFont="1" applyFill="1" applyBorder="1" applyAlignment="1" applyProtection="1">
      <alignment horizontal="center"/>
    </xf>
    <xf numFmtId="0" fontId="5" fillId="0" borderId="157" xfId="5" applyFont="1" applyFill="1" applyBorder="1" applyProtection="1"/>
    <xf numFmtId="0" fontId="5" fillId="0" borderId="118" xfId="5" applyFont="1" applyFill="1" applyBorder="1" applyProtection="1"/>
    <xf numFmtId="0" fontId="5" fillId="0" borderId="92" xfId="5" applyFont="1" applyFill="1" applyBorder="1" applyProtection="1"/>
    <xf numFmtId="0" fontId="5" fillId="0" borderId="120" xfId="5" quotePrefix="1" applyFont="1" applyFill="1" applyBorder="1" applyAlignment="1" applyProtection="1">
      <alignment horizontal="center"/>
    </xf>
    <xf numFmtId="0" fontId="5" fillId="0" borderId="0" xfId="5" applyFont="1" applyFill="1" applyBorder="1" applyProtection="1"/>
    <xf numFmtId="0" fontId="5" fillId="0" borderId="1" xfId="5" applyFont="1" applyFill="1" applyBorder="1" applyProtection="1"/>
    <xf numFmtId="0" fontId="2" fillId="0" borderId="0" xfId="5" applyFont="1" applyFill="1" applyProtection="1"/>
    <xf numFmtId="181" fontId="2" fillId="0" borderId="0" xfId="0" applyNumberFormat="1" applyFont="1" applyFill="1" applyProtection="1"/>
    <xf numFmtId="37" fontId="2" fillId="0" borderId="0" xfId="0" applyNumberFormat="1" applyFont="1" applyFill="1" applyProtection="1"/>
    <xf numFmtId="176" fontId="2" fillId="0" borderId="0" xfId="0" applyNumberFormat="1" applyFont="1" applyFill="1" applyProtection="1"/>
    <xf numFmtId="37" fontId="1" fillId="0" borderId="0" xfId="0" applyFont="1" applyFill="1" applyBorder="1" applyProtection="1"/>
    <xf numFmtId="37" fontId="1" fillId="0" borderId="2" xfId="0" applyFont="1" applyFill="1" applyBorder="1" applyProtection="1"/>
    <xf numFmtId="181" fontId="2" fillId="0" borderId="7" xfId="0" applyNumberFormat="1" applyFont="1" applyFill="1" applyBorder="1" applyProtection="1"/>
    <xf numFmtId="37" fontId="2" fillId="0" borderId="7" xfId="0" applyNumberFormat="1" applyFont="1" applyFill="1" applyBorder="1" applyProtection="1"/>
    <xf numFmtId="37" fontId="2" fillId="0" borderId="107" xfId="0" applyFont="1" applyFill="1" applyBorder="1" applyProtection="1"/>
    <xf numFmtId="37" fontId="2" fillId="0" borderId="7" xfId="0" applyFont="1" applyFill="1" applyBorder="1" applyProtection="1"/>
    <xf numFmtId="181" fontId="2" fillId="0" borderId="54" xfId="0" applyNumberFormat="1" applyFont="1" applyFill="1" applyBorder="1" applyProtection="1"/>
    <xf numFmtId="37" fontId="2" fillId="0" borderId="54" xfId="0" applyNumberFormat="1" applyFont="1" applyFill="1" applyBorder="1" applyProtection="1"/>
    <xf numFmtId="37" fontId="2" fillId="0" borderId="103" xfId="0" applyFont="1" applyFill="1" applyBorder="1" applyProtection="1"/>
    <xf numFmtId="37" fontId="2" fillId="0" borderId="54" xfId="0" applyFont="1" applyFill="1" applyBorder="1" applyProtection="1"/>
    <xf numFmtId="37" fontId="2" fillId="0" borderId="103" xfId="0" applyFont="1" applyFill="1" applyBorder="1" applyAlignment="1" applyProtection="1">
      <alignment horizontal="center"/>
    </xf>
    <xf numFmtId="37" fontId="2" fillId="0" borderId="3" xfId="0" applyFont="1" applyFill="1" applyBorder="1" applyProtection="1"/>
    <xf numFmtId="37" fontId="2" fillId="0" borderId="27" xfId="0" applyFont="1" applyFill="1" applyBorder="1" applyAlignment="1" applyProtection="1">
      <alignment horizontal="center" shrinkToFit="1"/>
    </xf>
    <xf numFmtId="37" fontId="2" fillId="0" borderId="2" xfId="0" applyFont="1" applyFill="1" applyBorder="1" applyProtection="1"/>
    <xf numFmtId="181" fontId="2" fillId="0" borderId="10" xfId="0" applyNumberFormat="1" applyFont="1" applyFill="1" applyBorder="1" applyProtection="1"/>
    <xf numFmtId="37" fontId="2" fillId="0" borderId="10" xfId="0" applyNumberFormat="1" applyFont="1" applyFill="1" applyBorder="1" applyProtection="1"/>
    <xf numFmtId="37" fontId="2" fillId="0" borderId="16" xfId="0" applyFont="1" applyFill="1" applyBorder="1" applyProtection="1"/>
    <xf numFmtId="37" fontId="2" fillId="0" borderId="10" xfId="0" applyFont="1" applyFill="1" applyBorder="1" applyProtection="1"/>
    <xf numFmtId="37" fontId="2" fillId="0" borderId="164" xfId="0" applyFont="1" applyFill="1" applyBorder="1" applyAlignment="1" applyProtection="1">
      <alignment horizontal="center"/>
    </xf>
    <xf numFmtId="37" fontId="2" fillId="0" borderId="16" xfId="0" applyFont="1" applyFill="1" applyBorder="1" applyAlignment="1" applyProtection="1">
      <alignment horizontal="center"/>
    </xf>
    <xf numFmtId="37" fontId="2" fillId="0" borderId="2" xfId="0" applyFont="1" applyFill="1" applyBorder="1" applyAlignment="1" applyProtection="1">
      <alignment horizontal="center"/>
    </xf>
    <xf numFmtId="37" fontId="2" fillId="0" borderId="107" xfId="0" applyFont="1" applyFill="1" applyBorder="1" applyAlignment="1" applyProtection="1">
      <alignment horizontal="center"/>
    </xf>
    <xf numFmtId="37" fontId="2" fillId="0" borderId="6" xfId="0" applyFont="1" applyFill="1" applyBorder="1" applyProtection="1"/>
    <xf numFmtId="37" fontId="13" fillId="0" borderId="27" xfId="0" applyFont="1" applyFill="1" applyBorder="1" applyAlignment="1" applyProtection="1">
      <alignment horizontal="center"/>
    </xf>
    <xf numFmtId="37" fontId="8" fillId="0" borderId="70" xfId="0" applyFont="1" applyFill="1" applyBorder="1" applyAlignment="1" applyProtection="1">
      <alignment horizontal="center" shrinkToFit="1"/>
    </xf>
    <xf numFmtId="37" fontId="2" fillId="0" borderId="16" xfId="0" quotePrefix="1" applyFont="1" applyFill="1" applyBorder="1" applyAlignment="1" applyProtection="1">
      <alignment horizontal="center"/>
    </xf>
    <xf numFmtId="37" fontId="13" fillId="0" borderId="7" xfId="0" applyFont="1" applyFill="1" applyBorder="1" applyAlignment="1" applyProtection="1">
      <alignment horizontal="center"/>
    </xf>
    <xf numFmtId="37" fontId="13" fillId="0" borderId="7" xfId="0" quotePrefix="1" applyFont="1" applyFill="1" applyBorder="1" applyAlignment="1" applyProtection="1">
      <alignment horizontal="center"/>
    </xf>
    <xf numFmtId="37" fontId="13" fillId="0" borderId="107" xfId="0" applyFont="1" applyFill="1" applyBorder="1" applyAlignment="1" applyProtection="1">
      <alignment horizontal="center"/>
    </xf>
    <xf numFmtId="37" fontId="2" fillId="0" borderId="5" xfId="0" applyFont="1" applyFill="1" applyBorder="1" applyProtection="1"/>
    <xf numFmtId="37" fontId="13" fillId="0" borderId="4" xfId="0" applyFont="1" applyFill="1" applyBorder="1" applyProtection="1"/>
    <xf numFmtId="37" fontId="2" fillId="0" borderId="157" xfId="0" applyFont="1" applyFill="1" applyBorder="1" applyProtection="1"/>
    <xf numFmtId="37" fontId="2" fillId="0" borderId="120" xfId="0" applyFont="1" applyFill="1" applyBorder="1" applyProtection="1"/>
    <xf numFmtId="37" fontId="2" fillId="0" borderId="170" xfId="0" applyFont="1" applyFill="1" applyBorder="1" applyProtection="1"/>
    <xf numFmtId="37" fontId="2" fillId="0" borderId="120" xfId="0" applyFont="1" applyFill="1" applyBorder="1" applyAlignment="1" applyProtection="1">
      <alignment horizontal="center"/>
    </xf>
    <xf numFmtId="37" fontId="2" fillId="0" borderId="158" xfId="0" applyFont="1" applyFill="1" applyBorder="1" applyProtection="1"/>
    <xf numFmtId="37" fontId="13" fillId="0" borderId="0" xfId="0" applyFont="1" applyFill="1" applyProtection="1"/>
    <xf numFmtId="0" fontId="8" fillId="0" borderId="0" xfId="2" applyFont="1" applyFill="1" applyProtection="1"/>
    <xf numFmtId="37" fontId="13" fillId="0" borderId="2" xfId="0" applyFont="1" applyFill="1" applyBorder="1" applyProtection="1"/>
    <xf numFmtId="177" fontId="13" fillId="0" borderId="31" xfId="0" applyNumberFormat="1" applyFont="1" applyFill="1" applyBorder="1" applyAlignment="1" applyProtection="1">
      <alignment horizontal="right"/>
    </xf>
    <xf numFmtId="178" fontId="13" fillId="0" borderId="154" xfId="0" applyNumberFormat="1" applyFont="1" applyFill="1" applyBorder="1" applyProtection="1"/>
    <xf numFmtId="178" fontId="13" fillId="0" borderId="7" xfId="0" applyNumberFormat="1" applyFont="1" applyFill="1" applyBorder="1" applyProtection="1"/>
    <xf numFmtId="178" fontId="13" fillId="0" borderId="31" xfId="0" applyNumberFormat="1" applyFont="1" applyFill="1" applyBorder="1" applyProtection="1"/>
    <xf numFmtId="178" fontId="13" fillId="0" borderId="171" xfId="0" applyNumberFormat="1" applyFont="1" applyFill="1" applyBorder="1" applyProtection="1"/>
    <xf numFmtId="178" fontId="13" fillId="0" borderId="172" xfId="0" applyNumberFormat="1" applyFont="1" applyFill="1" applyBorder="1" applyProtection="1"/>
    <xf numFmtId="177" fontId="13" fillId="0" borderId="175" xfId="0" applyNumberFormat="1" applyFont="1" applyFill="1" applyBorder="1" applyAlignment="1" applyProtection="1">
      <alignment horizontal="right"/>
    </xf>
    <xf numFmtId="178" fontId="13" fillId="0" borderId="176" xfId="0" applyNumberFormat="1" applyFont="1" applyFill="1" applyBorder="1" applyProtection="1"/>
    <xf numFmtId="178" fontId="13" fillId="0" borderId="177" xfId="0" applyNumberFormat="1" applyFont="1" applyFill="1" applyBorder="1" applyProtection="1"/>
    <xf numFmtId="178" fontId="13" fillId="0" borderId="178" xfId="0" applyNumberFormat="1" applyFont="1" applyFill="1" applyBorder="1" applyProtection="1"/>
    <xf numFmtId="178" fontId="13" fillId="0" borderId="179" xfId="0" applyNumberFormat="1" applyFont="1" applyFill="1" applyBorder="1" applyProtection="1"/>
    <xf numFmtId="37" fontId="13" fillId="0" borderId="180" xfId="0" applyFont="1" applyFill="1" applyBorder="1" applyAlignment="1" applyProtection="1">
      <alignment horizontal="center"/>
    </xf>
    <xf numFmtId="37" fontId="13" fillId="0" borderId="181" xfId="0" applyFont="1" applyFill="1" applyBorder="1" applyProtection="1"/>
    <xf numFmtId="177" fontId="13" fillId="0" borderId="105" xfId="0" applyNumberFormat="1" applyFont="1" applyFill="1" applyBorder="1" applyAlignment="1" applyProtection="1">
      <alignment horizontal="right"/>
    </xf>
    <xf numFmtId="178" fontId="13" fillId="0" borderId="70" xfId="0" applyNumberFormat="1" applyFont="1" applyFill="1" applyBorder="1" applyProtection="1"/>
    <xf numFmtId="178" fontId="13" fillId="0" borderId="182" xfId="0" applyNumberFormat="1" applyFont="1" applyFill="1" applyBorder="1" applyProtection="1"/>
    <xf numFmtId="178" fontId="13" fillId="0" borderId="183" xfId="0" applyNumberFormat="1" applyFont="1" applyFill="1" applyBorder="1" applyProtection="1"/>
    <xf numFmtId="178" fontId="13" fillId="0" borderId="184" xfId="0" applyNumberFormat="1" applyFont="1" applyFill="1" applyBorder="1" applyProtection="1"/>
    <xf numFmtId="178" fontId="13" fillId="0" borderId="185" xfId="0" applyNumberFormat="1" applyFont="1" applyFill="1" applyBorder="1" applyProtection="1"/>
    <xf numFmtId="37" fontId="2" fillId="0" borderId="139" xfId="0" applyFont="1" applyFill="1" applyBorder="1" applyAlignment="1" applyProtection="1">
      <alignment horizontal="center" shrinkToFit="1"/>
    </xf>
    <xf numFmtId="37" fontId="13" fillId="0" borderId="140" xfId="0" applyFont="1" applyFill="1" applyBorder="1" applyProtection="1"/>
    <xf numFmtId="177" fontId="13" fillId="0" borderId="16" xfId="0" applyNumberFormat="1" applyFont="1" applyFill="1" applyBorder="1" applyAlignment="1" applyProtection="1">
      <alignment horizontal="right"/>
    </xf>
    <xf numFmtId="178" fontId="13" fillId="0" borderId="10" xfId="0" applyNumberFormat="1" applyFont="1" applyFill="1" applyBorder="1" applyProtection="1"/>
    <xf numFmtId="178" fontId="13" fillId="0" borderId="105" xfId="0" applyNumberFormat="1" applyFont="1" applyFill="1" applyBorder="1" applyProtection="1"/>
    <xf numFmtId="37" fontId="13" fillId="0" borderId="186" xfId="0" applyFont="1" applyFill="1" applyBorder="1" applyAlignment="1" applyProtection="1">
      <alignment horizontal="center"/>
    </xf>
    <xf numFmtId="178" fontId="13" fillId="0" borderId="187" xfId="0" applyNumberFormat="1" applyFont="1" applyFill="1" applyBorder="1" applyProtection="1"/>
    <xf numFmtId="37" fontId="13" fillId="0" borderId="141" xfId="0" applyFont="1" applyFill="1" applyBorder="1" applyAlignment="1" applyProtection="1">
      <alignment horizontal="center"/>
    </xf>
    <xf numFmtId="37" fontId="13" fillId="0" borderId="140" xfId="0" applyFont="1" applyFill="1" applyBorder="1" applyAlignment="1" applyProtection="1">
      <alignment horizontal="center"/>
    </xf>
    <xf numFmtId="178" fontId="13" fillId="0" borderId="188" xfId="0" applyNumberFormat="1" applyFont="1" applyFill="1" applyBorder="1" applyProtection="1"/>
    <xf numFmtId="178" fontId="13" fillId="0" borderId="189" xfId="0" applyNumberFormat="1" applyFont="1" applyFill="1" applyBorder="1" applyProtection="1"/>
    <xf numFmtId="178" fontId="13" fillId="0" borderId="190" xfId="0" applyNumberFormat="1" applyFont="1" applyFill="1" applyBorder="1" applyProtection="1"/>
    <xf numFmtId="178" fontId="13" fillId="0" borderId="30" xfId="0" applyNumberFormat="1" applyFont="1" applyFill="1" applyBorder="1" applyProtection="1"/>
    <xf numFmtId="37" fontId="13" fillId="0" borderId="160" xfId="0" applyFont="1" applyFill="1" applyBorder="1" applyAlignment="1" applyProtection="1">
      <alignment horizontal="center"/>
    </xf>
    <xf numFmtId="37" fontId="13" fillId="0" borderId="191" xfId="0" applyFont="1" applyFill="1" applyBorder="1" applyProtection="1"/>
    <xf numFmtId="178" fontId="13" fillId="0" borderId="192" xfId="0" applyNumberFormat="1" applyFont="1" applyFill="1" applyBorder="1" applyProtection="1"/>
    <xf numFmtId="178" fontId="13" fillId="0" borderId="16" xfId="0" applyNumberFormat="1" applyFont="1" applyFill="1" applyBorder="1" applyProtection="1"/>
    <xf numFmtId="178" fontId="13" fillId="0" borderId="25" xfId="0" applyNumberFormat="1" applyFont="1" applyFill="1" applyBorder="1" applyProtection="1"/>
    <xf numFmtId="37" fontId="13" fillId="0" borderId="139" xfId="0" applyFont="1" applyFill="1" applyBorder="1" applyAlignment="1" applyProtection="1">
      <alignment horizontal="center"/>
    </xf>
    <xf numFmtId="37" fontId="13" fillId="0" borderId="141" xfId="0" quotePrefix="1" applyFont="1" applyFill="1" applyBorder="1" applyAlignment="1" applyProtection="1">
      <alignment horizontal="center"/>
    </xf>
    <xf numFmtId="178" fontId="13" fillId="0" borderId="21" xfId="0" applyNumberFormat="1" applyFont="1" applyFill="1" applyBorder="1" applyProtection="1"/>
    <xf numFmtId="178" fontId="13" fillId="0" borderId="92" xfId="0" applyNumberFormat="1" applyFont="1" applyFill="1" applyBorder="1" applyProtection="1"/>
    <xf numFmtId="37" fontId="13" fillId="0" borderId="107" xfId="0" applyFont="1" applyFill="1" applyBorder="1" applyAlignment="1" applyProtection="1">
      <alignment horizontal="center" wrapText="1"/>
    </xf>
    <xf numFmtId="37" fontId="13" fillId="0" borderId="154" xfId="0" applyFont="1" applyFill="1" applyBorder="1" applyAlignment="1" applyProtection="1">
      <alignment horizontal="center"/>
    </xf>
    <xf numFmtId="37" fontId="13" fillId="0" borderId="165" xfId="0" applyFont="1" applyFill="1" applyBorder="1" applyAlignment="1" applyProtection="1">
      <alignment horizontal="center" wrapText="1"/>
    </xf>
    <xf numFmtId="37" fontId="13" fillId="0" borderId="193" xfId="0" applyFont="1" applyFill="1" applyBorder="1" applyAlignment="1" applyProtection="1">
      <alignment horizontal="center"/>
    </xf>
    <xf numFmtId="37" fontId="13" fillId="0" borderId="57" xfId="0" applyFont="1" applyFill="1" applyBorder="1" applyProtection="1"/>
    <xf numFmtId="37" fontId="13" fillId="0" borderId="87" xfId="0" applyFont="1" applyFill="1" applyBorder="1" applyAlignment="1" applyProtection="1">
      <alignment horizontal="center"/>
    </xf>
    <xf numFmtId="37" fontId="13" fillId="0" borderId="88" xfId="0" applyFont="1" applyFill="1" applyBorder="1" applyProtection="1"/>
    <xf numFmtId="37" fontId="13" fillId="0" borderId="1" xfId="0" applyFont="1" applyFill="1" applyBorder="1" applyAlignment="1" applyProtection="1">
      <alignment horizontal="right"/>
    </xf>
    <xf numFmtId="37" fontId="13" fillId="0" borderId="1" xfId="0" applyFont="1" applyFill="1" applyBorder="1" applyProtection="1"/>
    <xf numFmtId="37" fontId="13" fillId="0" borderId="0" xfId="0" applyFont="1" applyFill="1" applyBorder="1" applyProtection="1"/>
    <xf numFmtId="37" fontId="8" fillId="0" borderId="0" xfId="0" applyFont="1" applyFill="1" applyAlignment="1" applyProtection="1">
      <alignment shrinkToFit="1"/>
    </xf>
    <xf numFmtId="37" fontId="8" fillId="0" borderId="146" xfId="0" applyFont="1" applyFill="1" applyBorder="1" applyProtection="1"/>
    <xf numFmtId="37" fontId="8" fillId="0" borderId="36" xfId="0" applyFont="1" applyFill="1" applyBorder="1" applyProtection="1"/>
    <xf numFmtId="37" fontId="8" fillId="0" borderId="7" xfId="0" applyFont="1" applyFill="1" applyBorder="1" applyProtection="1"/>
    <xf numFmtId="37" fontId="8" fillId="0" borderId="196" xfId="0" applyFont="1" applyFill="1" applyBorder="1" applyProtection="1"/>
    <xf numFmtId="37" fontId="8" fillId="0" borderId="197" xfId="0" applyFont="1" applyFill="1" applyBorder="1" applyProtection="1"/>
    <xf numFmtId="37" fontId="8" fillId="0" borderId="176" xfId="0" applyFont="1" applyFill="1" applyBorder="1" applyProtection="1"/>
    <xf numFmtId="37" fontId="8" fillId="0" borderId="103" xfId="0" applyFont="1" applyFill="1" applyBorder="1" applyAlignment="1" applyProtection="1">
      <alignment horizontal="center"/>
    </xf>
    <xf numFmtId="37" fontId="8" fillId="0" borderId="3" xfId="0" applyFont="1" applyFill="1" applyBorder="1" applyProtection="1"/>
    <xf numFmtId="37" fontId="8" fillId="0" borderId="198" xfId="0" applyFont="1" applyFill="1" applyBorder="1" applyProtection="1"/>
    <xf numFmtId="37" fontId="8" fillId="0" borderId="67" xfId="0" applyFont="1" applyFill="1" applyBorder="1" applyProtection="1"/>
    <xf numFmtId="37" fontId="8" fillId="0" borderId="25" xfId="0" applyFont="1" applyFill="1" applyBorder="1" applyProtection="1"/>
    <xf numFmtId="37" fontId="6" fillId="0" borderId="27" xfId="0" applyFont="1" applyFill="1" applyBorder="1" applyAlignment="1" applyProtection="1">
      <alignment horizontal="center"/>
    </xf>
    <xf numFmtId="37" fontId="8" fillId="0" borderId="68" xfId="0" applyFont="1" applyFill="1" applyBorder="1" applyProtection="1"/>
    <xf numFmtId="37" fontId="8" fillId="0" borderId="44" xfId="0" applyFont="1" applyFill="1" applyBorder="1" applyProtection="1"/>
    <xf numFmtId="37" fontId="8" fillId="0" borderId="10" xfId="0" applyFont="1" applyFill="1" applyBorder="1" applyProtection="1"/>
    <xf numFmtId="37" fontId="8" fillId="0" borderId="164" xfId="0" applyFont="1" applyFill="1" applyBorder="1" applyAlignment="1" applyProtection="1">
      <alignment horizontal="center"/>
    </xf>
    <xf numFmtId="37" fontId="8" fillId="0" borderId="16" xfId="0" applyFont="1" applyFill="1" applyBorder="1" applyAlignment="1" applyProtection="1">
      <alignment horizontal="center"/>
    </xf>
    <xf numFmtId="37" fontId="8" fillId="0" borderId="2" xfId="0" applyFont="1" applyFill="1" applyBorder="1" applyAlignment="1" applyProtection="1">
      <alignment horizontal="center"/>
    </xf>
    <xf numFmtId="37" fontId="8" fillId="0" borderId="199" xfId="0" applyFont="1" applyFill="1" applyBorder="1" applyProtection="1"/>
    <xf numFmtId="37" fontId="8" fillId="0" borderId="129" xfId="0" applyFont="1" applyFill="1" applyBorder="1" applyProtection="1"/>
    <xf numFmtId="37" fontId="8" fillId="0" borderId="16" xfId="0" quotePrefix="1" applyFont="1" applyFill="1" applyBorder="1" applyAlignment="1" applyProtection="1">
      <alignment horizontal="center"/>
    </xf>
    <xf numFmtId="37" fontId="8" fillId="0" borderId="98" xfId="0" applyFont="1" applyFill="1" applyBorder="1" applyProtection="1"/>
    <xf numFmtId="37" fontId="8" fillId="0" borderId="153" xfId="0" applyFont="1" applyFill="1" applyBorder="1" applyProtection="1"/>
    <xf numFmtId="37" fontId="8" fillId="0" borderId="107" xfId="0" applyFont="1" applyFill="1" applyBorder="1" applyAlignment="1" applyProtection="1">
      <alignment horizontal="center"/>
    </xf>
    <xf numFmtId="37" fontId="8" fillId="0" borderId="6" xfId="0" applyFont="1" applyFill="1" applyBorder="1" applyProtection="1"/>
    <xf numFmtId="37" fontId="6" fillId="0" borderId="27" xfId="0" applyFont="1" applyFill="1" applyBorder="1" applyAlignment="1" applyProtection="1">
      <alignment horizontal="center" shrinkToFit="1"/>
    </xf>
    <xf numFmtId="37" fontId="8" fillId="0" borderId="13" xfId="0" applyFont="1" applyFill="1" applyBorder="1" applyAlignment="1" applyProtection="1">
      <alignment horizontal="center"/>
    </xf>
    <xf numFmtId="37" fontId="8" fillId="0" borderId="158" xfId="0" applyFont="1" applyFill="1" applyBorder="1" applyProtection="1"/>
    <xf numFmtId="0" fontId="5" fillId="0" borderId="57" xfId="5" applyFont="1" applyFill="1" applyBorder="1" applyAlignment="1" applyProtection="1">
      <alignment horizontal="center"/>
    </xf>
    <xf numFmtId="0" fontId="5" fillId="0" borderId="69" xfId="5" applyFont="1" applyFill="1" applyBorder="1" applyAlignment="1" applyProtection="1">
      <alignment horizontal="center"/>
    </xf>
    <xf numFmtId="37" fontId="8" fillId="0" borderId="157" xfId="0" applyFont="1" applyFill="1" applyBorder="1" applyProtection="1"/>
    <xf numFmtId="0" fontId="5" fillId="0" borderId="200" xfId="5" applyFont="1" applyFill="1" applyBorder="1" applyProtection="1"/>
    <xf numFmtId="0" fontId="5" fillId="0" borderId="91" xfId="5" applyFont="1" applyFill="1" applyBorder="1" applyProtection="1"/>
    <xf numFmtId="37" fontId="8" fillId="0" borderId="120" xfId="0" quotePrefix="1" applyFont="1" applyFill="1" applyBorder="1" applyAlignment="1" applyProtection="1">
      <alignment horizontal="center"/>
    </xf>
    <xf numFmtId="37" fontId="8" fillId="0" borderId="1" xfId="0" applyFont="1" applyFill="1" applyBorder="1" applyProtection="1"/>
    <xf numFmtId="37" fontId="8" fillId="0" borderId="0" xfId="0" quotePrefix="1" applyFont="1" applyFill="1" applyAlignment="1" applyProtection="1">
      <alignment horizontal="left"/>
    </xf>
    <xf numFmtId="37" fontId="5" fillId="0" borderId="0" xfId="0" quotePrefix="1" applyFont="1" applyFill="1" applyAlignment="1" applyProtection="1">
      <alignment horizontal="left"/>
    </xf>
    <xf numFmtId="37" fontId="8" fillId="0" borderId="0" xfId="0" applyFont="1" applyFill="1" applyBorder="1" applyProtection="1"/>
    <xf numFmtId="178" fontId="6" fillId="0" borderId="201" xfId="0" applyNumberFormat="1" applyFont="1" applyFill="1" applyBorder="1" applyProtection="1"/>
    <xf numFmtId="178" fontId="6" fillId="0" borderId="202" xfId="0" applyNumberFormat="1" applyFont="1" applyFill="1" applyBorder="1" applyProtection="1"/>
    <xf numFmtId="178" fontId="6" fillId="0" borderId="151" xfId="0" applyNumberFormat="1" applyFont="1" applyFill="1" applyBorder="1"/>
    <xf numFmtId="178" fontId="6" fillId="0" borderId="203" xfId="0" applyNumberFormat="1" applyFont="1" applyFill="1" applyBorder="1"/>
    <xf numFmtId="37" fontId="6" fillId="0" borderId="204" xfId="0" applyFont="1" applyFill="1" applyBorder="1" applyAlignment="1" applyProtection="1">
      <alignment horizontal="center"/>
    </xf>
    <xf numFmtId="178" fontId="6" fillId="0" borderId="206" xfId="0" applyNumberFormat="1" applyFont="1" applyFill="1" applyBorder="1" applyProtection="1"/>
    <xf numFmtId="178" fontId="6" fillId="0" borderId="207" xfId="0" applyNumberFormat="1" applyFont="1" applyFill="1" applyBorder="1" applyProtection="1"/>
    <xf numFmtId="178" fontId="6" fillId="0" borderId="208" xfId="0" applyNumberFormat="1" applyFont="1" applyFill="1" applyBorder="1"/>
    <xf numFmtId="178" fontId="6" fillId="0" borderId="209" xfId="0" applyNumberFormat="1" applyFont="1" applyFill="1" applyBorder="1"/>
    <xf numFmtId="37" fontId="6" fillId="0" borderId="210" xfId="0" applyFont="1" applyFill="1" applyBorder="1" applyAlignment="1" applyProtection="1">
      <alignment horizontal="center"/>
    </xf>
    <xf numFmtId="178" fontId="6" fillId="0" borderId="105" xfId="0" applyNumberFormat="1" applyFont="1" applyFill="1" applyBorder="1" applyProtection="1"/>
    <xf numFmtId="178" fontId="6" fillId="0" borderId="2" xfId="0" applyNumberFormat="1" applyFont="1" applyFill="1" applyBorder="1" applyProtection="1"/>
    <xf numFmtId="178" fontId="6" fillId="0" borderId="189" xfId="0" applyNumberFormat="1" applyFont="1" applyFill="1" applyBorder="1" applyProtection="1"/>
    <xf numFmtId="178" fontId="6" fillId="0" borderId="158" xfId="0" applyNumberFormat="1" applyFont="1" applyFill="1" applyBorder="1" applyProtection="1"/>
    <xf numFmtId="178" fontId="6" fillId="0" borderId="212" xfId="0" applyNumberFormat="1" applyFont="1" applyFill="1" applyBorder="1"/>
    <xf numFmtId="178" fontId="6" fillId="0" borderId="213" xfId="0" applyNumberFormat="1" applyFont="1" applyFill="1" applyBorder="1"/>
    <xf numFmtId="37" fontId="6" fillId="0" borderId="214" xfId="0" applyFont="1" applyFill="1" applyBorder="1" applyProtection="1"/>
    <xf numFmtId="37" fontId="8" fillId="0" borderId="212" xfId="0" applyFont="1" applyFill="1" applyBorder="1" applyProtection="1"/>
    <xf numFmtId="37" fontId="8" fillId="0" borderId="170" xfId="0" applyFont="1" applyFill="1" applyBorder="1" applyProtection="1"/>
    <xf numFmtId="178" fontId="6" fillId="0" borderId="215" xfId="0" applyNumberFormat="1" applyFont="1" applyFill="1" applyBorder="1" applyProtection="1"/>
    <xf numFmtId="178" fontId="6" fillId="0" borderId="33" xfId="0" applyNumberFormat="1" applyFont="1" applyFill="1" applyBorder="1" applyProtection="1"/>
    <xf numFmtId="178" fontId="6" fillId="0" borderId="0" xfId="0" applyNumberFormat="1" applyFont="1" applyFill="1" applyBorder="1" applyProtection="1">
      <protection locked="0"/>
    </xf>
    <xf numFmtId="178" fontId="6" fillId="0" borderId="216" xfId="0" applyNumberFormat="1" applyFont="1" applyFill="1" applyBorder="1" applyProtection="1">
      <protection locked="0"/>
    </xf>
    <xf numFmtId="37" fontId="6" fillId="0" borderId="217" xfId="0" applyFont="1" applyFill="1" applyBorder="1" applyAlignment="1" applyProtection="1">
      <alignment horizontal="center"/>
    </xf>
    <xf numFmtId="37" fontId="5" fillId="0" borderId="2" xfId="0" applyFont="1" applyFill="1" applyBorder="1" applyAlignment="1" applyProtection="1">
      <alignment horizontal="center" vertical="center"/>
    </xf>
    <xf numFmtId="178" fontId="6" fillId="0" borderId="219" xfId="0" applyNumberFormat="1" applyFont="1" applyFill="1" applyBorder="1" applyProtection="1"/>
    <xf numFmtId="178" fontId="6" fillId="0" borderId="220" xfId="0" applyNumberFormat="1" applyFont="1" applyFill="1" applyBorder="1" applyProtection="1"/>
    <xf numFmtId="178" fontId="6" fillId="0" borderId="9" xfId="0" applyNumberFormat="1" applyFont="1" applyFill="1" applyBorder="1" applyProtection="1">
      <protection locked="0"/>
    </xf>
    <xf numFmtId="178" fontId="6" fillId="0" borderId="41" xfId="0" applyNumberFormat="1" applyFont="1" applyFill="1" applyBorder="1" applyProtection="1">
      <protection locked="0"/>
    </xf>
    <xf numFmtId="37" fontId="6" fillId="0" borderId="221" xfId="0" applyFont="1" applyFill="1" applyBorder="1" applyAlignment="1" applyProtection="1">
      <alignment horizontal="center"/>
    </xf>
    <xf numFmtId="178" fontId="6" fillId="0" borderId="224" xfId="0" applyNumberFormat="1" applyFont="1" applyFill="1" applyBorder="1" applyProtection="1"/>
    <xf numFmtId="178" fontId="6" fillId="0" borderId="225" xfId="0" applyNumberFormat="1" applyFont="1" applyFill="1" applyBorder="1" applyProtection="1"/>
    <xf numFmtId="178" fontId="6" fillId="0" borderId="226" xfId="0" applyNumberFormat="1" applyFont="1" applyFill="1" applyBorder="1"/>
    <xf numFmtId="178" fontId="6" fillId="0" borderId="227" xfId="0" applyNumberFormat="1" applyFont="1" applyFill="1" applyBorder="1"/>
    <xf numFmtId="37" fontId="6" fillId="0" borderId="22" xfId="0" applyFont="1" applyFill="1" applyBorder="1" applyAlignment="1" applyProtection="1">
      <alignment horizontal="center"/>
    </xf>
    <xf numFmtId="178" fontId="6" fillId="0" borderId="216" xfId="0" applyNumberFormat="1" applyFont="1" applyFill="1" applyBorder="1" applyProtection="1"/>
    <xf numFmtId="178" fontId="6" fillId="0" borderId="9" xfId="0" applyNumberFormat="1" applyFont="1" applyFill="1" applyBorder="1"/>
    <xf numFmtId="178" fontId="6" fillId="0" borderId="41" xfId="0" applyNumberFormat="1" applyFont="1" applyFill="1" applyBorder="1"/>
    <xf numFmtId="37" fontId="6" fillId="0" borderId="228" xfId="0" applyFont="1" applyFill="1" applyBorder="1" applyAlignment="1" applyProtection="1">
      <alignment horizontal="center"/>
    </xf>
    <xf numFmtId="178" fontId="6" fillId="0" borderId="4" xfId="0" applyNumberFormat="1" applyFont="1" applyFill="1" applyBorder="1" applyProtection="1">
      <protection locked="0"/>
    </xf>
    <xf numFmtId="178" fontId="6" fillId="0" borderId="232" xfId="0" applyNumberFormat="1" applyFont="1" applyFill="1" applyBorder="1" applyProtection="1">
      <protection locked="0"/>
    </xf>
    <xf numFmtId="37" fontId="6" fillId="0" borderId="218" xfId="0" applyFont="1" applyFill="1" applyBorder="1" applyAlignment="1" applyProtection="1">
      <alignment horizontal="center"/>
    </xf>
    <xf numFmtId="178" fontId="6" fillId="0" borderId="45" xfId="0" applyNumberFormat="1" applyFont="1" applyFill="1" applyBorder="1" applyProtection="1">
      <protection locked="0"/>
    </xf>
    <xf numFmtId="178" fontId="6" fillId="0" borderId="233" xfId="0" applyNumberFormat="1" applyFont="1" applyFill="1" applyBorder="1" applyProtection="1">
      <protection locked="0"/>
    </xf>
    <xf numFmtId="178" fontId="6" fillId="0" borderId="234" xfId="0" applyNumberFormat="1" applyFont="1" applyFill="1" applyBorder="1" applyProtection="1"/>
    <xf numFmtId="178" fontId="6" fillId="0" borderId="235" xfId="0" applyNumberFormat="1" applyFont="1" applyFill="1" applyBorder="1" applyProtection="1"/>
    <xf numFmtId="178" fontId="6" fillId="0" borderId="236" xfId="0" applyNumberFormat="1" applyFont="1" applyFill="1" applyBorder="1" applyProtection="1"/>
    <xf numFmtId="178" fontId="6" fillId="0" borderId="237" xfId="0" applyNumberFormat="1" applyFont="1" applyFill="1" applyBorder="1" applyProtection="1"/>
    <xf numFmtId="178" fontId="6" fillId="0" borderId="238" xfId="0" applyNumberFormat="1" applyFont="1" applyFill="1" applyBorder="1" applyProtection="1"/>
    <xf numFmtId="178" fontId="6" fillId="0" borderId="239" xfId="0" applyNumberFormat="1" applyFont="1" applyFill="1" applyBorder="1" applyProtection="1">
      <protection locked="0"/>
    </xf>
    <xf numFmtId="178" fontId="6" fillId="0" borderId="240" xfId="0" applyNumberFormat="1" applyFont="1" applyFill="1" applyBorder="1" applyProtection="1">
      <protection locked="0"/>
    </xf>
    <xf numFmtId="37" fontId="1" fillId="0" borderId="241" xfId="0" applyFont="1" applyFill="1" applyBorder="1" applyProtection="1"/>
    <xf numFmtId="178" fontId="6" fillId="0" borderId="242" xfId="0" applyNumberFormat="1" applyFont="1" applyFill="1" applyBorder="1" applyProtection="1"/>
    <xf numFmtId="178" fontId="6" fillId="0" borderId="243" xfId="0" applyNumberFormat="1" applyFont="1" applyFill="1" applyBorder="1" applyProtection="1"/>
    <xf numFmtId="178" fontId="6" fillId="0" borderId="170" xfId="0" applyNumberFormat="1" applyFont="1" applyFill="1" applyBorder="1" applyProtection="1">
      <protection locked="0"/>
    </xf>
    <xf numFmtId="178" fontId="6" fillId="0" borderId="244" xfId="0" applyNumberFormat="1" applyFont="1" applyFill="1" applyBorder="1" applyProtection="1">
      <protection locked="0"/>
    </xf>
    <xf numFmtId="37" fontId="6" fillId="0" borderId="211" xfId="0" applyFont="1" applyFill="1" applyBorder="1" applyAlignment="1" applyProtection="1">
      <alignment horizontal="center"/>
    </xf>
    <xf numFmtId="37" fontId="6" fillId="0" borderId="7" xfId="0" quotePrefix="1" applyFont="1" applyFill="1" applyBorder="1" applyAlignment="1" applyProtection="1">
      <alignment horizontal="center"/>
    </xf>
    <xf numFmtId="37" fontId="6" fillId="0" borderId="6" xfId="0" applyFont="1" applyFill="1" applyBorder="1" applyAlignment="1" applyProtection="1">
      <alignment horizontal="center"/>
    </xf>
    <xf numFmtId="37" fontId="5" fillId="0" borderId="205" xfId="0" applyFont="1" applyFill="1" applyBorder="1" applyAlignment="1" applyProtection="1">
      <alignment horizontal="center"/>
    </xf>
    <xf numFmtId="37" fontId="5" fillId="0" borderId="217" xfId="0" applyFont="1" applyFill="1" applyBorder="1" applyAlignment="1" applyProtection="1">
      <alignment horizontal="center"/>
    </xf>
    <xf numFmtId="37" fontId="5" fillId="0" borderId="2" xfId="0" applyFont="1" applyFill="1" applyBorder="1" applyAlignment="1" applyProtection="1">
      <alignment horizontal="center"/>
    </xf>
    <xf numFmtId="37" fontId="1" fillId="0" borderId="200" xfId="0" applyFont="1" applyFill="1" applyBorder="1" applyAlignment="1" applyProtection="1"/>
    <xf numFmtId="37" fontId="1" fillId="0" borderId="158" xfId="0" applyFont="1" applyFill="1" applyBorder="1" applyAlignment="1" applyProtection="1"/>
    <xf numFmtId="37" fontId="1" fillId="0" borderId="0" xfId="0" applyFont="1" applyFill="1" applyBorder="1" applyAlignment="1" applyProtection="1"/>
    <xf numFmtId="37" fontId="5" fillId="0" borderId="211" xfId="0" applyFont="1" applyFill="1" applyBorder="1" applyProtection="1"/>
    <xf numFmtId="37" fontId="5" fillId="0" borderId="211" xfId="0" quotePrefix="1" applyFont="1" applyFill="1" applyBorder="1" applyAlignment="1" applyProtection="1">
      <alignment horizontal="center"/>
    </xf>
    <xf numFmtId="37" fontId="5" fillId="0" borderId="120" xfId="0" quotePrefix="1" applyFont="1" applyFill="1" applyBorder="1" applyAlignment="1" applyProtection="1">
      <alignment horizontal="center"/>
    </xf>
    <xf numFmtId="37" fontId="5" fillId="0" borderId="158" xfId="0" applyFont="1" applyFill="1" applyBorder="1" applyProtection="1"/>
    <xf numFmtId="37" fontId="5" fillId="0" borderId="1" xfId="0" quotePrefix="1" applyFont="1" applyFill="1" applyBorder="1" applyAlignment="1" applyProtection="1">
      <alignment horizontal="right"/>
    </xf>
    <xf numFmtId="37" fontId="2" fillId="0" borderId="0" xfId="0" quotePrefix="1" applyFont="1" applyFill="1" applyAlignment="1" applyProtection="1">
      <alignment horizontal="left"/>
    </xf>
    <xf numFmtId="37" fontId="0" fillId="0" borderId="0" xfId="0" applyProtection="1"/>
    <xf numFmtId="177" fontId="13" fillId="0" borderId="135" xfId="0" applyNumberFormat="1" applyFont="1" applyFill="1" applyBorder="1" applyProtection="1"/>
    <xf numFmtId="178" fontId="13" fillId="0" borderId="136" xfId="0" applyNumberFormat="1" applyFont="1" applyFill="1" applyBorder="1" applyProtection="1"/>
    <xf numFmtId="178" fontId="13" fillId="0" borderId="1" xfId="0" applyNumberFormat="1" applyFont="1" applyFill="1" applyBorder="1" applyProtection="1"/>
    <xf numFmtId="178" fontId="13" fillId="0" borderId="97" xfId="0" applyNumberFormat="1" applyFont="1" applyFill="1" applyBorder="1" applyProtection="1"/>
    <xf numFmtId="178" fontId="13" fillId="0" borderId="82" xfId="0" applyNumberFormat="1" applyFont="1" applyFill="1" applyBorder="1" applyProtection="1"/>
    <xf numFmtId="178" fontId="13" fillId="0" borderId="245" xfId="0" applyNumberFormat="1" applyFont="1" applyFill="1" applyBorder="1" applyProtection="1"/>
    <xf numFmtId="37" fontId="0" fillId="0" borderId="246" xfId="0" applyFill="1" applyBorder="1" applyProtection="1"/>
    <xf numFmtId="177" fontId="13" fillId="0" borderId="180" xfId="0" applyNumberFormat="1" applyFont="1" applyFill="1" applyBorder="1" applyProtection="1"/>
    <xf numFmtId="178" fontId="13" fillId="0" borderId="181" xfId="0" applyNumberFormat="1" applyFont="1" applyFill="1" applyBorder="1" applyProtection="1"/>
    <xf numFmtId="178" fontId="13" fillId="0" borderId="4" xfId="0" applyNumberFormat="1" applyFont="1" applyFill="1" applyBorder="1" applyProtection="1"/>
    <xf numFmtId="178" fontId="13" fillId="0" borderId="108" xfId="0" applyNumberFormat="1" applyFont="1" applyFill="1" applyBorder="1" applyProtection="1"/>
    <xf numFmtId="178" fontId="13" fillId="0" borderId="247" xfId="0" applyNumberFormat="1" applyFont="1" applyFill="1" applyBorder="1" applyProtection="1"/>
    <xf numFmtId="178" fontId="13" fillId="0" borderId="248" xfId="0" applyNumberFormat="1" applyFont="1" applyFill="1" applyBorder="1" applyProtection="1"/>
    <xf numFmtId="37" fontId="0" fillId="0" borderId="218" xfId="0" applyFill="1" applyBorder="1" applyProtection="1"/>
    <xf numFmtId="177" fontId="13" fillId="0" borderId="160" xfId="0" applyNumberFormat="1" applyFont="1" applyFill="1" applyBorder="1" applyProtection="1"/>
    <xf numFmtId="178" fontId="13" fillId="0" borderId="191" xfId="0" applyNumberFormat="1" applyFont="1" applyFill="1" applyBorder="1" applyProtection="1"/>
    <xf numFmtId="177" fontId="13" fillId="0" borderId="1" xfId="0" applyNumberFormat="1" applyFont="1" applyFill="1" applyBorder="1" applyProtection="1"/>
    <xf numFmtId="177" fontId="13" fillId="0" borderId="82" xfId="0" applyNumberFormat="1" applyFont="1" applyFill="1" applyBorder="1" applyProtection="1"/>
    <xf numFmtId="177" fontId="13" fillId="0" borderId="97" xfId="0" applyNumberFormat="1" applyFont="1" applyFill="1" applyBorder="1" applyProtection="1"/>
    <xf numFmtId="177" fontId="13" fillId="0" borderId="245" xfId="0" applyNumberFormat="1" applyFont="1" applyFill="1" applyBorder="1" applyProtection="1"/>
    <xf numFmtId="37" fontId="0" fillId="0" borderId="205" xfId="0" quotePrefix="1" applyFill="1" applyBorder="1" applyAlignment="1" applyProtection="1">
      <alignment horizontal="left"/>
    </xf>
    <xf numFmtId="179" fontId="13" fillId="0" borderId="181" xfId="0" applyNumberFormat="1" applyFont="1" applyFill="1" applyBorder="1" applyProtection="1"/>
    <xf numFmtId="177" fontId="13" fillId="0" borderId="4" xfId="0" applyNumberFormat="1" applyFont="1" applyFill="1" applyBorder="1" applyProtection="1"/>
    <xf numFmtId="177" fontId="13" fillId="0" borderId="247" xfId="0" applyNumberFormat="1" applyFont="1" applyFill="1" applyBorder="1" applyProtection="1"/>
    <xf numFmtId="177" fontId="13" fillId="0" borderId="108" xfId="0" applyNumberFormat="1" applyFont="1" applyFill="1" applyBorder="1" applyProtection="1"/>
    <xf numFmtId="177" fontId="13" fillId="0" borderId="248" xfId="0" applyNumberFormat="1" applyFont="1" applyFill="1" applyBorder="1" applyProtection="1"/>
    <xf numFmtId="37" fontId="0" fillId="0" borderId="218" xfId="0" quotePrefix="1" applyFill="1" applyBorder="1" applyAlignment="1" applyProtection="1">
      <alignment horizontal="left"/>
    </xf>
    <xf numFmtId="178" fontId="13" fillId="0" borderId="249" xfId="0" applyNumberFormat="1" applyFont="1" applyFill="1" applyBorder="1" applyProtection="1"/>
    <xf numFmtId="37" fontId="0" fillId="0" borderId="205" xfId="0" applyFill="1" applyBorder="1" applyProtection="1"/>
    <xf numFmtId="177" fontId="13" fillId="0" borderId="160" xfId="0" applyNumberFormat="1" applyFont="1" applyBorder="1" applyProtection="1"/>
    <xf numFmtId="178" fontId="13" fillId="0" borderId="191" xfId="0" applyNumberFormat="1" applyFont="1" applyBorder="1" applyProtection="1"/>
    <xf numFmtId="37" fontId="0" fillId="0" borderId="205" xfId="0" applyBorder="1" applyProtection="1"/>
    <xf numFmtId="177" fontId="13" fillId="0" borderId="141" xfId="0" applyNumberFormat="1" applyFont="1" applyBorder="1" applyProtection="1"/>
    <xf numFmtId="178" fontId="13" fillId="0" borderId="250" xfId="0" applyNumberFormat="1" applyFont="1" applyBorder="1" applyProtection="1"/>
    <xf numFmtId="178" fontId="13" fillId="0" borderId="9" xfId="0" applyNumberFormat="1" applyFont="1" applyFill="1" applyBorder="1" applyProtection="1"/>
    <xf numFmtId="178" fontId="13" fillId="0" borderId="59" xfId="0" applyNumberFormat="1" applyFont="1" applyFill="1" applyBorder="1" applyProtection="1"/>
    <xf numFmtId="178" fontId="13" fillId="0" borderId="161" xfId="0" applyNumberFormat="1" applyFont="1" applyFill="1" applyBorder="1" applyProtection="1"/>
    <xf numFmtId="178" fontId="13" fillId="0" borderId="251" xfId="0" applyNumberFormat="1" applyFont="1" applyFill="1" applyBorder="1" applyProtection="1"/>
    <xf numFmtId="37" fontId="0" fillId="0" borderId="221" xfId="0" applyBorder="1" applyProtection="1"/>
    <xf numFmtId="177" fontId="13" fillId="0" borderId="180" xfId="0" applyNumberFormat="1" applyFont="1" applyBorder="1" applyProtection="1"/>
    <xf numFmtId="178" fontId="13" fillId="0" borderId="181" xfId="0" applyNumberFormat="1" applyFont="1" applyBorder="1" applyProtection="1"/>
    <xf numFmtId="37" fontId="0" fillId="0" borderId="218" xfId="0" applyBorder="1" applyProtection="1"/>
    <xf numFmtId="178" fontId="13" fillId="0" borderId="212" xfId="0" applyNumberFormat="1" applyFont="1" applyFill="1" applyBorder="1" applyProtection="1"/>
    <xf numFmtId="178" fontId="13" fillId="0" borderId="252" xfId="0" applyNumberFormat="1" applyFont="1" applyFill="1" applyBorder="1" applyProtection="1"/>
    <xf numFmtId="37" fontId="0" fillId="0" borderId="214" xfId="0" applyBorder="1" applyProtection="1"/>
    <xf numFmtId="0" fontId="13" fillId="0" borderId="146" xfId="2" applyFont="1" applyFill="1" applyBorder="1" applyAlignment="1" applyProtection="1">
      <alignment horizontal="center" wrapText="1"/>
    </xf>
    <xf numFmtId="0" fontId="13" fillId="0" borderId="82" xfId="2" applyFont="1" applyFill="1" applyBorder="1" applyAlignment="1" applyProtection="1">
      <alignment horizontal="center" wrapText="1"/>
    </xf>
    <xf numFmtId="0" fontId="13" fillId="0" borderId="156" xfId="2" applyFont="1" applyFill="1" applyBorder="1" applyAlignment="1" applyProtection="1">
      <alignment horizontal="center" wrapText="1"/>
    </xf>
    <xf numFmtId="0" fontId="13" fillId="0" borderId="168" xfId="2" applyFont="1" applyFill="1" applyBorder="1" applyAlignment="1" applyProtection="1">
      <alignment horizontal="right"/>
    </xf>
    <xf numFmtId="0" fontId="13" fillId="0" borderId="97" xfId="2" applyFont="1" applyFill="1" applyBorder="1" applyAlignment="1" applyProtection="1">
      <alignment horizontal="right"/>
    </xf>
    <xf numFmtId="0" fontId="13" fillId="0" borderId="36" xfId="2" applyFont="1" applyFill="1" applyBorder="1" applyAlignment="1" applyProtection="1">
      <alignment horizontal="right"/>
    </xf>
    <xf numFmtId="0" fontId="13" fillId="0" borderId="7" xfId="2" applyFont="1" applyFill="1" applyBorder="1" applyAlignment="1" applyProtection="1">
      <alignment horizontal="right"/>
    </xf>
    <xf numFmtId="37" fontId="0" fillId="0" borderId="253" xfId="0" applyBorder="1" applyProtection="1"/>
    <xf numFmtId="37" fontId="0" fillId="0" borderId="0" xfId="0" applyFont="1" applyBorder="1" applyAlignment="1" applyProtection="1">
      <alignment horizontal="center"/>
    </xf>
    <xf numFmtId="37" fontId="0" fillId="0" borderId="254" xfId="0" applyFont="1" applyBorder="1" applyAlignment="1" applyProtection="1">
      <alignment horizontal="center"/>
    </xf>
    <xf numFmtId="37" fontId="0" fillId="0" borderId="215" xfId="0" applyFont="1" applyBorder="1" applyAlignment="1" applyProtection="1">
      <alignment horizontal="center"/>
    </xf>
    <xf numFmtId="37" fontId="1" fillId="0" borderId="215" xfId="0" applyFont="1" applyBorder="1" applyAlignment="1" applyProtection="1">
      <alignment horizontal="center"/>
    </xf>
    <xf numFmtId="37" fontId="0" fillId="0" borderId="255" xfId="0" applyBorder="1" applyProtection="1"/>
    <xf numFmtId="37" fontId="0" fillId="0" borderId="0" xfId="0" applyBorder="1" applyProtection="1"/>
    <xf numFmtId="37" fontId="0" fillId="0" borderId="256" xfId="0" applyBorder="1" applyProtection="1"/>
    <xf numFmtId="37" fontId="0" fillId="0" borderId="257" xfId="0" applyBorder="1" applyProtection="1"/>
    <xf numFmtId="37" fontId="0" fillId="0" borderId="258" xfId="0" applyBorder="1" applyAlignment="1" applyProtection="1">
      <alignment horizontal="right"/>
    </xf>
    <xf numFmtId="37" fontId="0" fillId="0" borderId="0" xfId="0" applyBorder="1" applyAlignment="1" applyProtection="1">
      <alignment horizontal="right"/>
    </xf>
    <xf numFmtId="37" fontId="0" fillId="0" borderId="1" xfId="0" applyBorder="1" applyProtection="1"/>
    <xf numFmtId="37" fontId="0" fillId="0" borderId="0" xfId="0" quotePrefix="1" applyAlignment="1" applyProtection="1">
      <alignment horizontal="left"/>
    </xf>
    <xf numFmtId="37" fontId="0" fillId="0" borderId="2" xfId="0" applyBorder="1" applyProtection="1"/>
    <xf numFmtId="177" fontId="13" fillId="0" borderId="135" xfId="0" applyNumberFormat="1" applyFont="1" applyBorder="1" applyProtection="1"/>
    <xf numFmtId="178" fontId="13" fillId="0" borderId="136" xfId="0" applyNumberFormat="1" applyFont="1" applyBorder="1" applyProtection="1"/>
    <xf numFmtId="178" fontId="13" fillId="0" borderId="36" xfId="0" applyNumberFormat="1" applyFont="1" applyFill="1" applyBorder="1" applyProtection="1"/>
    <xf numFmtId="178" fontId="13" fillId="0" borderId="53" xfId="0" applyNumberFormat="1" applyFont="1" applyFill="1" applyBorder="1" applyProtection="1"/>
    <xf numFmtId="178" fontId="13" fillId="0" borderId="54" xfId="0" applyNumberFormat="1" applyFont="1" applyFill="1" applyBorder="1" applyProtection="1"/>
    <xf numFmtId="177" fontId="13" fillId="0" borderId="36" xfId="0" applyNumberFormat="1" applyFont="1" applyFill="1" applyBorder="1" applyProtection="1"/>
    <xf numFmtId="177" fontId="13" fillId="0" borderId="7" xfId="0" applyNumberFormat="1" applyFont="1" applyFill="1" applyBorder="1" applyProtection="1"/>
    <xf numFmtId="37" fontId="0" fillId="0" borderId="205" xfId="0" quotePrefix="1" applyBorder="1" applyAlignment="1" applyProtection="1">
      <alignment horizontal="left"/>
    </xf>
    <xf numFmtId="179" fontId="13" fillId="0" borderId="181" xfId="0" applyNumberFormat="1" applyFont="1" applyBorder="1" applyProtection="1"/>
    <xf numFmtId="177" fontId="13" fillId="0" borderId="53" xfId="0" applyNumberFormat="1" applyFont="1" applyFill="1" applyBorder="1" applyProtection="1"/>
    <xf numFmtId="177" fontId="13" fillId="0" borderId="54" xfId="0" applyNumberFormat="1" applyFont="1" applyFill="1" applyBorder="1" applyProtection="1"/>
    <xf numFmtId="37" fontId="0" fillId="0" borderId="218" xfId="0" quotePrefix="1" applyBorder="1" applyAlignment="1" applyProtection="1">
      <alignment horizontal="left"/>
    </xf>
    <xf numFmtId="178" fontId="13" fillId="2" borderId="1" xfId="0" applyNumberFormat="1" applyFont="1" applyFill="1" applyBorder="1" applyProtection="1"/>
    <xf numFmtId="178" fontId="13" fillId="2" borderId="82" xfId="0" applyNumberFormat="1" applyFont="1" applyFill="1" applyBorder="1" applyProtection="1"/>
    <xf numFmtId="178" fontId="13" fillId="2" borderId="36" xfId="0" applyNumberFormat="1" applyFont="1" applyFill="1" applyBorder="1" applyProtection="1"/>
    <xf numFmtId="178" fontId="13" fillId="2" borderId="7" xfId="0" applyNumberFormat="1" applyFont="1" applyFill="1" applyBorder="1" applyProtection="1"/>
    <xf numFmtId="178" fontId="13" fillId="2" borderId="4" xfId="0" applyNumberFormat="1" applyFont="1" applyFill="1" applyBorder="1" applyProtection="1"/>
    <xf numFmtId="178" fontId="13" fillId="2" borderId="247" xfId="0" applyNumberFormat="1" applyFont="1" applyFill="1" applyBorder="1" applyProtection="1"/>
    <xf numFmtId="178" fontId="13" fillId="2" borderId="53" xfId="0" applyNumberFormat="1" applyFont="1" applyFill="1" applyBorder="1" applyProtection="1"/>
    <xf numFmtId="178" fontId="13" fillId="2" borderId="54" xfId="0" applyNumberFormat="1" applyFont="1" applyFill="1" applyBorder="1" applyProtection="1"/>
    <xf numFmtId="178" fontId="13" fillId="0" borderId="44" xfId="0" applyNumberFormat="1" applyFont="1" applyFill="1" applyBorder="1" applyProtection="1"/>
    <xf numFmtId="37" fontId="0" fillId="0" borderId="6" xfId="0" applyBorder="1" applyProtection="1"/>
    <xf numFmtId="37" fontId="0" fillId="0" borderId="69" xfId="0" applyFont="1" applyBorder="1" applyAlignment="1" applyProtection="1">
      <alignment horizontal="center"/>
    </xf>
    <xf numFmtId="37" fontId="0" fillId="0" borderId="70" xfId="0" applyFont="1" applyBorder="1" applyAlignment="1" applyProtection="1">
      <alignment horizontal="center"/>
    </xf>
    <xf numFmtId="37" fontId="1" fillId="0" borderId="70" xfId="0" applyFont="1" applyBorder="1" applyAlignment="1" applyProtection="1">
      <alignment horizontal="center"/>
    </xf>
    <xf numFmtId="37" fontId="0" fillId="0" borderId="170" xfId="0" applyBorder="1" applyProtection="1"/>
    <xf numFmtId="37" fontId="0" fillId="0" borderId="91" xfId="0" applyBorder="1" applyProtection="1"/>
    <xf numFmtId="37" fontId="0" fillId="0" borderId="92" xfId="0" applyBorder="1" applyProtection="1"/>
    <xf numFmtId="37" fontId="0" fillId="0" borderId="158" xfId="0" applyBorder="1" applyAlignment="1" applyProtection="1">
      <alignment horizontal="right"/>
    </xf>
    <xf numFmtId="37" fontId="1" fillId="0" borderId="0" xfId="0" applyFont="1" applyProtection="1"/>
    <xf numFmtId="37" fontId="1" fillId="0" borderId="2" xfId="0" applyFont="1" applyBorder="1" applyProtection="1"/>
    <xf numFmtId="178" fontId="13" fillId="0" borderId="259" xfId="0" applyNumberFormat="1" applyFont="1" applyFill="1" applyBorder="1" applyProtection="1"/>
    <xf numFmtId="37" fontId="1" fillId="0" borderId="260" xfId="0" applyFont="1" applyBorder="1" applyProtection="1"/>
    <xf numFmtId="178" fontId="13" fillId="0" borderId="261" xfId="0" applyNumberFormat="1" applyFont="1" applyFill="1" applyBorder="1" applyProtection="1"/>
    <xf numFmtId="37" fontId="1" fillId="0" borderId="262" xfId="0" applyFont="1" applyBorder="1" applyProtection="1"/>
    <xf numFmtId="177" fontId="13" fillId="0" borderId="1" xfId="0" applyNumberFormat="1" applyFont="1" applyBorder="1" applyProtection="1"/>
    <xf numFmtId="177" fontId="13" fillId="0" borderId="36" xfId="0" applyNumberFormat="1" applyFont="1" applyBorder="1" applyProtection="1"/>
    <xf numFmtId="177" fontId="13" fillId="0" borderId="259" xfId="0" applyNumberFormat="1" applyFont="1" applyFill="1" applyBorder="1" applyProtection="1"/>
    <xf numFmtId="37" fontId="1" fillId="0" borderId="263" xfId="0" quotePrefix="1" applyFont="1" applyBorder="1" applyAlignment="1" applyProtection="1">
      <alignment horizontal="left"/>
    </xf>
    <xf numFmtId="177" fontId="13" fillId="0" borderId="4" xfId="0" applyNumberFormat="1" applyFont="1" applyBorder="1" applyProtection="1"/>
    <xf numFmtId="177" fontId="13" fillId="0" borderId="53" xfId="0" applyNumberFormat="1" applyFont="1" applyBorder="1" applyProtection="1"/>
    <xf numFmtId="177" fontId="13" fillId="0" borderId="261" xfId="0" applyNumberFormat="1" applyFont="1" applyFill="1" applyBorder="1" applyProtection="1"/>
    <xf numFmtId="37" fontId="1" fillId="0" borderId="262" xfId="0" quotePrefix="1" applyFont="1" applyBorder="1" applyAlignment="1" applyProtection="1">
      <alignment horizontal="left"/>
    </xf>
    <xf numFmtId="37" fontId="1" fillId="0" borderId="263" xfId="0" applyFont="1" applyBorder="1" applyProtection="1"/>
    <xf numFmtId="178" fontId="13" fillId="0" borderId="264" xfId="0" applyNumberFormat="1" applyFont="1" applyFill="1" applyBorder="1" applyProtection="1"/>
    <xf numFmtId="37" fontId="1" fillId="0" borderId="265" xfId="0" applyFont="1" applyBorder="1" applyProtection="1"/>
    <xf numFmtId="37" fontId="1" fillId="0" borderId="266" xfId="0" applyFont="1" applyBorder="1" applyProtection="1"/>
    <xf numFmtId="37" fontId="1" fillId="0" borderId="267" xfId="0" applyFont="1" applyBorder="1" applyAlignment="1" applyProtection="1">
      <alignment horizontal="center"/>
    </xf>
    <xf numFmtId="37" fontId="1" fillId="0" borderId="268" xfId="0" applyFont="1" applyBorder="1" applyProtection="1"/>
    <xf numFmtId="37" fontId="1" fillId="0" borderId="0" xfId="0" applyFont="1" applyBorder="1" applyProtection="1"/>
    <xf numFmtId="37" fontId="1" fillId="0" borderId="256" xfId="0" applyFont="1" applyBorder="1" applyProtection="1"/>
    <xf numFmtId="37" fontId="1" fillId="0" borderId="91" xfId="0" applyFont="1" applyBorder="1" applyProtection="1"/>
    <xf numFmtId="37" fontId="1" fillId="0" borderId="170" xfId="0" applyFont="1" applyBorder="1" applyProtection="1"/>
    <xf numFmtId="37" fontId="1" fillId="0" borderId="269" xfId="0" applyFont="1" applyBorder="1" applyProtection="1"/>
    <xf numFmtId="37" fontId="1" fillId="0" borderId="270" xfId="0" applyFont="1" applyBorder="1" applyAlignment="1" applyProtection="1">
      <alignment horizontal="right"/>
    </xf>
    <xf numFmtId="37" fontId="1" fillId="0" borderId="1" xfId="0" applyFont="1" applyBorder="1" applyProtection="1"/>
    <xf numFmtId="37" fontId="0" fillId="0" borderId="0" xfId="0" quotePrefix="1" applyFont="1" applyAlignment="1" applyProtection="1">
      <alignment horizontal="left"/>
    </xf>
    <xf numFmtId="178" fontId="4" fillId="0" borderId="1" xfId="0" applyNumberFormat="1" applyFont="1" applyFill="1" applyBorder="1" applyProtection="1"/>
    <xf numFmtId="178" fontId="4" fillId="0" borderId="82" xfId="0" applyNumberFormat="1" applyFont="1" applyFill="1" applyBorder="1" applyProtection="1"/>
    <xf numFmtId="178" fontId="4" fillId="0" borderId="36" xfId="0" applyNumberFormat="1" applyFont="1" applyFill="1" applyBorder="1" applyProtection="1"/>
    <xf numFmtId="178" fontId="4" fillId="0" borderId="7" xfId="0" applyNumberFormat="1" applyFont="1" applyFill="1" applyBorder="1" applyProtection="1"/>
    <xf numFmtId="178" fontId="4" fillId="0" borderId="35" xfId="0" applyNumberFormat="1" applyFont="1" applyFill="1" applyBorder="1" applyProtection="1"/>
    <xf numFmtId="178" fontId="4" fillId="0" borderId="4" xfId="0" applyNumberFormat="1" applyFont="1" applyFill="1" applyBorder="1" applyProtection="1"/>
    <xf numFmtId="178" fontId="4" fillId="0" borderId="247" xfId="0" applyNumberFormat="1" applyFont="1" applyFill="1" applyBorder="1" applyProtection="1"/>
    <xf numFmtId="178" fontId="4" fillId="0" borderId="53" xfId="0" applyNumberFormat="1" applyFont="1" applyFill="1" applyBorder="1" applyProtection="1"/>
    <xf numFmtId="178" fontId="4" fillId="0" borderId="54" xfId="0" applyNumberFormat="1" applyFont="1" applyFill="1" applyBorder="1" applyProtection="1"/>
    <xf numFmtId="178" fontId="4" fillId="0" borderId="52" xfId="0" applyNumberFormat="1" applyFont="1" applyFill="1" applyBorder="1" applyProtection="1"/>
    <xf numFmtId="178" fontId="1" fillId="0" borderId="4" xfId="0" applyNumberFormat="1" applyFont="1" applyFill="1" applyBorder="1" applyProtection="1"/>
    <xf numFmtId="178" fontId="1" fillId="0" borderId="247" xfId="0" applyNumberFormat="1" applyFont="1" applyFill="1" applyBorder="1" applyProtection="1"/>
    <xf numFmtId="178" fontId="1" fillId="0" borderId="53" xfId="0" applyNumberFormat="1" applyFont="1" applyFill="1" applyBorder="1" applyProtection="1"/>
    <xf numFmtId="178" fontId="1" fillId="0" borderId="54" xfId="0" applyNumberFormat="1" applyFont="1" applyFill="1" applyBorder="1" applyProtection="1"/>
    <xf numFmtId="178" fontId="1" fillId="0" borderId="52" xfId="0" applyNumberFormat="1" applyFont="1" applyFill="1" applyBorder="1" applyProtection="1"/>
    <xf numFmtId="178" fontId="1" fillId="0" borderId="1" xfId="0" applyNumberFormat="1" applyFont="1" applyFill="1" applyBorder="1" applyProtection="1"/>
    <xf numFmtId="178" fontId="1" fillId="0" borderId="82" xfId="0" applyNumberFormat="1" applyFont="1" applyFill="1" applyBorder="1" applyProtection="1"/>
    <xf numFmtId="178" fontId="1" fillId="0" borderId="36" xfId="0" applyNumberFormat="1" applyFont="1" applyFill="1" applyBorder="1" applyProtection="1"/>
    <xf numFmtId="178" fontId="1" fillId="0" borderId="7" xfId="0" applyNumberFormat="1" applyFont="1" applyFill="1" applyBorder="1" applyProtection="1"/>
    <xf numFmtId="178" fontId="1" fillId="0" borderId="35" xfId="0" applyNumberFormat="1" applyFont="1" applyFill="1" applyBorder="1" applyProtection="1"/>
    <xf numFmtId="178" fontId="1" fillId="0" borderId="0" xfId="0" applyNumberFormat="1" applyFont="1" applyFill="1" applyBorder="1" applyProtection="1"/>
    <xf numFmtId="178" fontId="1" fillId="0" borderId="254" xfId="0" applyNumberFormat="1" applyFont="1" applyFill="1" applyBorder="1" applyProtection="1"/>
    <xf numFmtId="178" fontId="1" fillId="0" borderId="69" xfId="0" applyNumberFormat="1" applyFont="1" applyFill="1" applyBorder="1" applyProtection="1"/>
    <xf numFmtId="178" fontId="1" fillId="0" borderId="70" xfId="0" applyNumberFormat="1" applyFont="1" applyFill="1" applyBorder="1" applyProtection="1"/>
    <xf numFmtId="178" fontId="1" fillId="0" borderId="147" xfId="0" applyNumberFormat="1" applyFont="1" applyFill="1" applyBorder="1" applyProtection="1"/>
    <xf numFmtId="178" fontId="1" fillId="0" borderId="281" xfId="0" applyNumberFormat="1" applyFont="1" applyFill="1" applyBorder="1" applyProtection="1"/>
    <xf numFmtId="178" fontId="1" fillId="0" borderId="282" xfId="0" applyNumberFormat="1" applyFont="1" applyFill="1" applyBorder="1" applyProtection="1"/>
    <xf numFmtId="178" fontId="1" fillId="0" borderId="197" xfId="0" applyNumberFormat="1" applyFont="1" applyFill="1" applyBorder="1" applyProtection="1"/>
    <xf numFmtId="178" fontId="1" fillId="0" borderId="176" xfId="0" applyNumberFormat="1" applyFont="1" applyFill="1" applyBorder="1" applyProtection="1"/>
    <xf numFmtId="178" fontId="1" fillId="0" borderId="283" xfId="0" applyNumberFormat="1" applyFont="1" applyFill="1" applyBorder="1" applyProtection="1"/>
    <xf numFmtId="178" fontId="1" fillId="0" borderId="55" xfId="0" applyNumberFormat="1" applyFont="1" applyFill="1" applyBorder="1" applyProtection="1"/>
    <xf numFmtId="37" fontId="1" fillId="0" borderId="32" xfId="0" applyFont="1" applyFill="1" applyBorder="1" applyProtection="1"/>
    <xf numFmtId="37" fontId="1" fillId="0" borderId="97" xfId="0" applyFont="1" applyFill="1" applyBorder="1" applyProtection="1"/>
    <xf numFmtId="37" fontId="1" fillId="0" borderId="1" xfId="0" applyFont="1" applyFill="1" applyBorder="1" applyProtection="1"/>
    <xf numFmtId="37" fontId="1" fillId="0" borderId="36" xfId="0" applyFont="1" applyFill="1" applyBorder="1" applyProtection="1"/>
    <xf numFmtId="37" fontId="1" fillId="0" borderId="7" xfId="0" applyFont="1" applyFill="1" applyBorder="1" applyProtection="1"/>
    <xf numFmtId="37" fontId="1" fillId="0" borderId="5" xfId="0" applyFont="1" applyFill="1" applyBorder="1" applyProtection="1"/>
    <xf numFmtId="37" fontId="1" fillId="0" borderId="108" xfId="0" applyFont="1" applyFill="1" applyBorder="1" applyProtection="1"/>
    <xf numFmtId="37" fontId="1" fillId="0" borderId="4" xfId="0" applyFont="1" applyFill="1" applyBorder="1" applyProtection="1"/>
    <xf numFmtId="37" fontId="1" fillId="0" borderId="53" xfId="0" applyFont="1" applyFill="1" applyBorder="1" applyProtection="1"/>
    <xf numFmtId="37" fontId="1" fillId="0" borderId="54" xfId="0" applyFont="1" applyFill="1" applyBorder="1" applyProtection="1"/>
    <xf numFmtId="37" fontId="1" fillId="0" borderId="157" xfId="0" applyFont="1" applyFill="1" applyBorder="1" applyProtection="1"/>
    <xf numFmtId="37" fontId="1" fillId="0" borderId="86" xfId="0" applyFont="1" applyFill="1" applyBorder="1" applyProtection="1"/>
    <xf numFmtId="37" fontId="1" fillId="0" borderId="69" xfId="0" applyFont="1" applyFill="1" applyBorder="1" applyProtection="1"/>
    <xf numFmtId="37" fontId="1" fillId="0" borderId="70" xfId="0" applyFont="1" applyFill="1" applyBorder="1" applyProtection="1"/>
    <xf numFmtId="37" fontId="1" fillId="0" borderId="281" xfId="0" applyFont="1" applyFill="1" applyBorder="1" applyProtection="1"/>
    <xf numFmtId="37" fontId="1" fillId="0" borderId="287" xfId="0" applyFont="1" applyFill="1" applyBorder="1" applyProtection="1"/>
    <xf numFmtId="37" fontId="1" fillId="0" borderId="55" xfId="0" applyFont="1" applyFill="1" applyBorder="1" applyProtection="1"/>
    <xf numFmtId="37" fontId="1" fillId="0" borderId="197" xfId="0" applyFont="1" applyFill="1" applyBorder="1" applyProtection="1"/>
    <xf numFmtId="37" fontId="1" fillId="0" borderId="176" xfId="0" applyFont="1" applyFill="1" applyBorder="1" applyProtection="1"/>
    <xf numFmtId="37" fontId="1" fillId="0" borderId="288" xfId="0" applyFont="1" applyFill="1" applyBorder="1" applyProtection="1"/>
    <xf numFmtId="37" fontId="1" fillId="0" borderId="289" xfId="0" applyFont="1" applyFill="1" applyBorder="1" applyProtection="1"/>
    <xf numFmtId="37" fontId="1" fillId="0" borderId="249" xfId="0" applyFont="1" applyFill="1" applyBorder="1" applyProtection="1"/>
    <xf numFmtId="37" fontId="13" fillId="0" borderId="39" xfId="6" applyNumberFormat="1" applyFont="1" applyFill="1" applyBorder="1" applyProtection="1"/>
    <xf numFmtId="178" fontId="13" fillId="0" borderId="290" xfId="0" applyNumberFormat="1" applyFont="1" applyFill="1" applyBorder="1" applyProtection="1"/>
    <xf numFmtId="178" fontId="5" fillId="0" borderId="15" xfId="0" applyNumberFormat="1" applyFont="1" applyFill="1" applyBorder="1" applyProtection="1"/>
    <xf numFmtId="182" fontId="5" fillId="0" borderId="16" xfId="0" applyNumberFormat="1" applyFont="1" applyFill="1" applyBorder="1" applyProtection="1"/>
    <xf numFmtId="182" fontId="5" fillId="0" borderId="31" xfId="0" applyNumberFormat="1" applyFont="1" applyFill="1" applyBorder="1" applyProtection="1"/>
    <xf numFmtId="182" fontId="5" fillId="0" borderId="30" xfId="0" applyNumberFormat="1" applyFont="1" applyFill="1" applyBorder="1" applyProtection="1"/>
    <xf numFmtId="37" fontId="5" fillId="0" borderId="3" xfId="0" quotePrefix="1" applyFont="1" applyFill="1" applyBorder="1" applyAlignment="1" applyProtection="1">
      <alignment horizontal="center"/>
    </xf>
    <xf numFmtId="37" fontId="5" fillId="0" borderId="4" xfId="0" applyFont="1" applyFill="1" applyBorder="1" applyAlignment="1" applyProtection="1"/>
    <xf numFmtId="37" fontId="5" fillId="0" borderId="5" xfId="0" applyFont="1" applyFill="1" applyBorder="1" applyAlignment="1" applyProtection="1"/>
    <xf numFmtId="37" fontId="5" fillId="0" borderId="3" xfId="0" applyFont="1" applyFill="1" applyBorder="1" applyAlignment="1" applyProtection="1">
      <alignment horizontal="center"/>
    </xf>
    <xf numFmtId="37" fontId="5" fillId="0" borderId="4" xfId="0" applyFont="1" applyFill="1" applyBorder="1" applyAlignment="1" applyProtection="1">
      <alignment horizontal="center"/>
    </xf>
    <xf numFmtId="37" fontId="5" fillId="0" borderId="5" xfId="0" applyFont="1" applyFill="1" applyBorder="1" applyAlignment="1" applyProtection="1">
      <alignment horizontal="center"/>
    </xf>
    <xf numFmtId="37" fontId="5" fillId="0" borderId="17" xfId="0" applyFont="1" applyFill="1" applyBorder="1" applyAlignment="1" applyProtection="1"/>
    <xf numFmtId="37" fontId="5" fillId="0" borderId="18" xfId="0" applyFont="1" applyFill="1" applyBorder="1" applyAlignment="1" applyProtection="1"/>
    <xf numFmtId="0" fontId="5" fillId="0" borderId="88" xfId="2" applyFont="1" applyFill="1" applyBorder="1" applyAlignment="1" applyProtection="1">
      <alignment horizontal="center" vertical="center"/>
    </xf>
    <xf numFmtId="0" fontId="5" fillId="0" borderId="87" xfId="2" applyFont="1" applyFill="1" applyBorder="1" applyAlignment="1" applyProtection="1">
      <alignment horizontal="center" vertical="center"/>
    </xf>
    <xf numFmtId="0" fontId="5" fillId="0" borderId="85" xfId="2" applyFont="1" applyFill="1" applyBorder="1" applyAlignment="1" applyProtection="1">
      <alignment horizontal="center" vertical="center"/>
    </xf>
    <xf numFmtId="0" fontId="5" fillId="0" borderId="84" xfId="2" applyFont="1" applyFill="1" applyBorder="1" applyAlignment="1" applyProtection="1">
      <alignment horizontal="center" vertical="center"/>
    </xf>
    <xf numFmtId="37" fontId="5" fillId="0" borderId="6" xfId="0" applyFont="1" applyFill="1" applyBorder="1" applyAlignment="1" applyProtection="1">
      <alignment horizontal="left"/>
    </xf>
    <xf numFmtId="37" fontId="5" fillId="0" borderId="1" xfId="0" applyFont="1" applyFill="1" applyBorder="1" applyAlignment="1" applyProtection="1">
      <alignment horizontal="left"/>
    </xf>
    <xf numFmtId="37" fontId="5" fillId="0" borderId="56" xfId="0" applyFont="1" applyFill="1" applyBorder="1" applyAlignment="1" applyProtection="1">
      <alignment horizontal="left"/>
    </xf>
    <xf numFmtId="37" fontId="0" fillId="0" borderId="55" xfId="0" applyFill="1" applyBorder="1" applyAlignment="1" applyProtection="1">
      <alignment horizontal="left"/>
    </xf>
    <xf numFmtId="37" fontId="5" fillId="0" borderId="46" xfId="0" applyFont="1" applyFill="1" applyBorder="1" applyAlignment="1" applyProtection="1">
      <alignment horizontal="left"/>
    </xf>
    <xf numFmtId="37" fontId="5" fillId="0" borderId="45" xfId="0" applyFont="1" applyFill="1" applyBorder="1" applyAlignment="1" applyProtection="1">
      <alignment horizontal="left"/>
    </xf>
    <xf numFmtId="37" fontId="5" fillId="0" borderId="38" xfId="0" applyFont="1" applyFill="1" applyBorder="1" applyAlignment="1" applyProtection="1">
      <alignment horizontal="left"/>
    </xf>
    <xf numFmtId="37" fontId="5" fillId="0" borderId="37" xfId="0" applyFont="1" applyFill="1" applyBorder="1" applyAlignment="1" applyProtection="1">
      <alignment horizontal="left"/>
    </xf>
    <xf numFmtId="0" fontId="5" fillId="0" borderId="6" xfId="2" applyFont="1" applyFill="1" applyBorder="1" applyAlignment="1" applyProtection="1">
      <alignment horizontal="left"/>
    </xf>
    <xf numFmtId="0" fontId="5" fillId="0" borderId="32" xfId="2" applyFont="1" applyFill="1" applyBorder="1" applyAlignment="1" applyProtection="1">
      <alignment horizontal="left"/>
    </xf>
    <xf numFmtId="0" fontId="5" fillId="0" borderId="99" xfId="2" applyFont="1" applyFill="1" applyBorder="1" applyAlignment="1" applyProtection="1">
      <alignment horizontal="center"/>
    </xf>
    <xf numFmtId="0" fontId="5" fillId="0" borderId="98" xfId="2" applyFont="1" applyFill="1" applyBorder="1" applyAlignment="1" applyProtection="1">
      <alignment horizontal="center"/>
    </xf>
    <xf numFmtId="0" fontId="5" fillId="0" borderId="99" xfId="4" applyFont="1" applyFill="1" applyBorder="1" applyAlignment="1" applyProtection="1">
      <alignment horizontal="left"/>
    </xf>
    <xf numFmtId="0" fontId="5" fillId="0" borderId="98" xfId="4" applyFont="1" applyFill="1" applyBorder="1" applyAlignment="1" applyProtection="1">
      <alignment horizontal="left"/>
    </xf>
    <xf numFmtId="0" fontId="5" fillId="0" borderId="99" xfId="5" applyFont="1" applyFill="1" applyBorder="1" applyAlignment="1" applyProtection="1">
      <alignment horizontal="left"/>
    </xf>
    <xf numFmtId="0" fontId="5" fillId="0" borderId="98" xfId="5" applyFont="1" applyFill="1" applyBorder="1" applyAlignment="1" applyProtection="1">
      <alignment horizontal="left"/>
    </xf>
    <xf numFmtId="0" fontId="5" fillId="0" borderId="6" xfId="5" quotePrefix="1" applyFont="1" applyFill="1" applyBorder="1" applyAlignment="1" applyProtection="1">
      <alignment horizontal="center"/>
    </xf>
    <xf numFmtId="0" fontId="5" fillId="0" borderId="32" xfId="5" applyFont="1" applyFill="1" applyBorder="1" applyAlignment="1" applyProtection="1">
      <alignment horizontal="center"/>
    </xf>
    <xf numFmtId="0" fontId="5" fillId="0" borderId="94" xfId="2" applyFont="1" applyFill="1" applyBorder="1" applyAlignment="1" applyProtection="1">
      <alignment horizontal="center" vertical="center"/>
    </xf>
    <xf numFmtId="0" fontId="5" fillId="0" borderId="169" xfId="2" applyFont="1" applyFill="1" applyBorder="1" applyAlignment="1" applyProtection="1">
      <alignment horizontal="center" vertical="center"/>
    </xf>
    <xf numFmtId="37" fontId="8" fillId="0" borderId="6" xfId="0" quotePrefix="1" applyFont="1" applyFill="1" applyBorder="1" applyAlignment="1" applyProtection="1">
      <alignment horizontal="center"/>
    </xf>
    <xf numFmtId="37" fontId="1" fillId="0" borderId="32" xfId="0" applyFont="1" applyFill="1" applyBorder="1" applyAlignment="1" applyProtection="1">
      <alignment horizontal="center"/>
    </xf>
    <xf numFmtId="37" fontId="8" fillId="0" borderId="99" xfId="0" applyFont="1" applyFill="1" applyBorder="1" applyAlignment="1" applyProtection="1">
      <alignment horizontal="left"/>
    </xf>
    <xf numFmtId="37" fontId="8" fillId="0" borderId="98" xfId="0" applyFont="1" applyFill="1" applyBorder="1" applyAlignment="1" applyProtection="1">
      <alignment horizontal="left"/>
    </xf>
    <xf numFmtId="37" fontId="0" fillId="0" borderId="88" xfId="0" applyFont="1" applyFill="1" applyBorder="1" applyAlignment="1" applyProtection="1">
      <alignment horizontal="center" vertical="center"/>
    </xf>
    <xf numFmtId="37" fontId="0" fillId="0" borderId="94" xfId="0" applyFont="1" applyFill="1" applyBorder="1" applyAlignment="1" applyProtection="1">
      <alignment horizontal="center" vertical="center"/>
    </xf>
    <xf numFmtId="37" fontId="0" fillId="0" borderId="87" xfId="0" applyFont="1" applyFill="1" applyBorder="1" applyAlignment="1" applyProtection="1">
      <alignment horizontal="center" vertical="center"/>
    </xf>
    <xf numFmtId="37" fontId="0" fillId="0" borderId="181" xfId="0" applyFont="1" applyFill="1" applyBorder="1" applyAlignment="1" applyProtection="1">
      <alignment horizontal="center" vertical="center"/>
    </xf>
    <xf numFmtId="37" fontId="0" fillId="0" borderId="4" xfId="0" applyFont="1" applyFill="1" applyBorder="1" applyAlignment="1" applyProtection="1">
      <alignment horizontal="center" vertical="center"/>
    </xf>
    <xf numFmtId="37" fontId="0" fillId="0" borderId="194" xfId="0" applyFont="1" applyFill="1" applyBorder="1" applyAlignment="1" applyProtection="1">
      <alignment horizontal="center" vertical="center"/>
    </xf>
    <xf numFmtId="37" fontId="0" fillId="0" borderId="195" xfId="0" applyFont="1" applyFill="1" applyBorder="1" applyAlignment="1" applyProtection="1">
      <alignment horizontal="center" vertical="center"/>
    </xf>
    <xf numFmtId="37" fontId="0" fillId="0" borderId="170" xfId="0" applyFont="1" applyFill="1" applyBorder="1" applyAlignment="1" applyProtection="1">
      <alignment horizontal="center" vertical="center"/>
    </xf>
    <xf numFmtId="37" fontId="0" fillId="0" borderId="120" xfId="0" applyFont="1" applyFill="1" applyBorder="1" applyAlignment="1" applyProtection="1">
      <alignment horizontal="center" vertical="center"/>
    </xf>
    <xf numFmtId="37" fontId="0" fillId="0" borderId="5" xfId="0" applyFont="1" applyFill="1" applyBorder="1" applyAlignment="1" applyProtection="1">
      <alignment horizontal="center" vertical="center"/>
    </xf>
    <xf numFmtId="37" fontId="0" fillId="0" borderId="93" xfId="0" applyFont="1" applyFill="1" applyBorder="1" applyAlignment="1" applyProtection="1">
      <alignment horizontal="center"/>
    </xf>
    <xf numFmtId="37" fontId="1" fillId="0" borderId="93" xfId="0" applyFont="1" applyFill="1" applyBorder="1" applyAlignment="1" applyProtection="1">
      <alignment horizontal="center"/>
    </xf>
    <xf numFmtId="37" fontId="2" fillId="0" borderId="99" xfId="0" applyFont="1" applyFill="1" applyBorder="1" applyAlignment="1" applyProtection="1">
      <alignment horizontal="left"/>
    </xf>
    <xf numFmtId="37" fontId="2" fillId="0" borderId="98" xfId="0" applyFont="1" applyFill="1" applyBorder="1" applyAlignment="1" applyProtection="1">
      <alignment horizontal="left"/>
    </xf>
    <xf numFmtId="37" fontId="1" fillId="0" borderId="4" xfId="0" applyFont="1" applyFill="1" applyBorder="1" applyAlignment="1" applyProtection="1">
      <alignment horizontal="center"/>
    </xf>
    <xf numFmtId="37" fontId="1" fillId="0" borderId="5" xfId="0" applyFont="1" applyFill="1" applyBorder="1" applyAlignment="1" applyProtection="1">
      <alignment horizontal="center"/>
    </xf>
    <xf numFmtId="37" fontId="13" fillId="0" borderId="191" xfId="0" applyFont="1" applyFill="1" applyBorder="1" applyAlignment="1" applyProtection="1">
      <alignment horizontal="left"/>
    </xf>
    <xf numFmtId="37" fontId="13" fillId="0" borderId="146" xfId="0" applyFont="1" applyFill="1" applyBorder="1" applyAlignment="1" applyProtection="1">
      <alignment horizontal="left"/>
    </xf>
    <xf numFmtId="37" fontId="13" fillId="0" borderId="174" xfId="0" applyFont="1" applyFill="1" applyBorder="1" applyAlignment="1" applyProtection="1">
      <alignment horizontal="left"/>
    </xf>
    <xf numFmtId="37" fontId="13" fillId="0" borderId="173" xfId="0" applyFont="1" applyFill="1" applyBorder="1" applyAlignment="1" applyProtection="1">
      <alignment horizontal="left"/>
    </xf>
    <xf numFmtId="37" fontId="2" fillId="0" borderId="6" xfId="0" applyFont="1" applyFill="1" applyBorder="1" applyAlignment="1" applyProtection="1">
      <alignment horizontal="left"/>
    </xf>
    <xf numFmtId="37" fontId="2" fillId="0" borderId="32" xfId="0" applyFont="1" applyFill="1" applyBorder="1" applyAlignment="1" applyProtection="1">
      <alignment horizontal="left"/>
    </xf>
    <xf numFmtId="37" fontId="5" fillId="0" borderId="211" xfId="0" applyFont="1" applyFill="1" applyBorder="1" applyAlignment="1" applyProtection="1">
      <alignment horizontal="center" vertical="center"/>
    </xf>
    <xf numFmtId="37" fontId="1" fillId="0" borderId="205" xfId="0" applyFont="1" applyFill="1" applyBorder="1" applyAlignment="1" applyProtection="1">
      <alignment horizontal="center" vertical="center"/>
    </xf>
    <xf numFmtId="37" fontId="5" fillId="0" borderId="157" xfId="0" quotePrefix="1" applyFont="1" applyFill="1" applyBorder="1" applyAlignment="1" applyProtection="1">
      <alignment horizontal="center" vertical="center"/>
    </xf>
    <xf numFmtId="37" fontId="1" fillId="0" borderId="157" xfId="0" applyFont="1" applyFill="1" applyBorder="1" applyAlignment="1" applyProtection="1">
      <alignment horizontal="center" vertical="center"/>
    </xf>
    <xf numFmtId="37" fontId="1" fillId="0" borderId="32" xfId="0" applyFont="1" applyFill="1" applyBorder="1" applyAlignment="1" applyProtection="1">
      <alignment horizontal="center" vertical="center"/>
    </xf>
    <xf numFmtId="37" fontId="5" fillId="0" borderId="222" xfId="0" applyFont="1" applyFill="1" applyBorder="1" applyAlignment="1" applyProtection="1">
      <alignment horizontal="center" vertical="center"/>
    </xf>
    <xf numFmtId="37" fontId="1" fillId="0" borderId="218" xfId="0" applyFont="1" applyFill="1" applyBorder="1" applyAlignment="1" applyProtection="1">
      <alignment horizontal="center" vertical="center"/>
    </xf>
    <xf numFmtId="37" fontId="5" fillId="0" borderId="223" xfId="0" applyFont="1" applyFill="1" applyBorder="1" applyAlignment="1" applyProtection="1">
      <alignment horizontal="center" vertical="center"/>
    </xf>
    <xf numFmtId="37" fontId="1" fillId="0" borderId="107" xfId="0" applyFont="1" applyFill="1" applyBorder="1" applyAlignment="1" applyProtection="1">
      <alignment horizontal="center" vertical="center"/>
    </xf>
    <xf numFmtId="37" fontId="5" fillId="0" borderId="231" xfId="0" quotePrefix="1" applyFont="1" applyFill="1" applyBorder="1" applyAlignment="1" applyProtection="1">
      <alignment horizontal="center" vertical="center"/>
    </xf>
    <xf numFmtId="37" fontId="5" fillId="0" borderId="229" xfId="0" applyFont="1" applyFill="1" applyBorder="1" applyAlignment="1" applyProtection="1">
      <alignment horizontal="center" vertical="center"/>
    </xf>
    <xf numFmtId="37" fontId="5" fillId="0" borderId="3" xfId="0" applyFont="1" applyFill="1" applyBorder="1" applyAlignment="1" applyProtection="1">
      <alignment horizontal="center" vertical="center"/>
    </xf>
    <xf numFmtId="37" fontId="5" fillId="0" borderId="5" xfId="0" applyFont="1" applyFill="1" applyBorder="1" applyAlignment="1" applyProtection="1">
      <alignment horizontal="center" vertical="center"/>
    </xf>
    <xf numFmtId="37" fontId="5" fillId="0" borderId="231" xfId="0" applyFont="1" applyFill="1" applyBorder="1" applyAlignment="1" applyProtection="1">
      <alignment horizontal="center" vertical="center"/>
    </xf>
    <xf numFmtId="37" fontId="5" fillId="0" borderId="230" xfId="0" applyFont="1" applyFill="1" applyBorder="1" applyAlignment="1" applyProtection="1">
      <alignment horizontal="center" vertical="center"/>
    </xf>
    <xf numFmtId="37" fontId="5" fillId="0" borderId="2" xfId="0" applyFont="1" applyFill="1" applyBorder="1" applyAlignment="1" applyProtection="1">
      <alignment horizontal="center" vertical="center"/>
    </xf>
    <xf numFmtId="37" fontId="5" fillId="0" borderId="0" xfId="0" applyFont="1" applyFill="1" applyBorder="1" applyAlignment="1" applyProtection="1">
      <alignment horizontal="center" vertical="center"/>
    </xf>
    <xf numFmtId="37" fontId="5" fillId="0" borderId="157" xfId="0" applyFont="1" applyFill="1" applyBorder="1" applyAlignment="1" applyProtection="1">
      <alignment horizontal="center" vertical="center"/>
    </xf>
    <xf numFmtId="37" fontId="1" fillId="0" borderId="2" xfId="0" applyFont="1" applyFill="1" applyBorder="1" applyAlignment="1" applyProtection="1">
      <alignment horizontal="center" vertical="center"/>
    </xf>
    <xf numFmtId="37" fontId="1" fillId="0" borderId="3" xfId="0" applyFont="1" applyFill="1" applyBorder="1" applyAlignment="1" applyProtection="1">
      <alignment horizontal="center" vertical="center"/>
    </xf>
    <xf numFmtId="37" fontId="1" fillId="0" borderId="5" xfId="0" applyFont="1" applyFill="1" applyBorder="1" applyAlignment="1" applyProtection="1">
      <alignment horizontal="center" vertical="center"/>
    </xf>
    <xf numFmtId="37" fontId="5" fillId="0" borderId="170" xfId="0" applyFont="1" applyFill="1" applyBorder="1" applyAlignment="1" applyProtection="1">
      <alignment horizontal="center"/>
    </xf>
    <xf numFmtId="37" fontId="5" fillId="0" borderId="120" xfId="0" applyFont="1" applyFill="1" applyBorder="1" applyAlignment="1" applyProtection="1">
      <alignment horizontal="center"/>
    </xf>
    <xf numFmtId="37" fontId="6" fillId="0" borderId="217" xfId="0" applyFont="1" applyFill="1" applyBorder="1" applyAlignment="1" applyProtection="1">
      <alignment wrapText="1"/>
    </xf>
    <xf numFmtId="37" fontId="6" fillId="0" borderId="205" xfId="0" applyFont="1" applyFill="1" applyBorder="1" applyAlignment="1" applyProtection="1">
      <alignment wrapText="1"/>
    </xf>
    <xf numFmtId="37" fontId="5" fillId="0" borderId="2" xfId="0" applyFont="1" applyFill="1" applyBorder="1" applyAlignment="1" applyProtection="1">
      <alignment horizontal="center"/>
    </xf>
    <xf numFmtId="37" fontId="5" fillId="0" borderId="157" xfId="0" applyFont="1" applyFill="1" applyBorder="1" applyAlignment="1" applyProtection="1">
      <alignment horizontal="center"/>
    </xf>
    <xf numFmtId="37" fontId="5" fillId="0" borderId="158" xfId="0" quotePrefix="1" applyFont="1" applyFill="1" applyBorder="1" applyAlignment="1" applyProtection="1">
      <alignment horizontal="center" vertical="center"/>
    </xf>
    <xf numFmtId="37" fontId="5" fillId="0" borderId="120" xfId="0" applyFont="1" applyFill="1" applyBorder="1" applyAlignment="1" applyProtection="1">
      <alignment horizontal="center" vertical="center"/>
    </xf>
    <xf numFmtId="37" fontId="5" fillId="0" borderId="6" xfId="0" applyFont="1" applyFill="1" applyBorder="1" applyAlignment="1" applyProtection="1">
      <alignment horizontal="center"/>
    </xf>
    <xf numFmtId="37" fontId="5" fillId="0" borderId="32" xfId="0" applyFont="1" applyFill="1" applyBorder="1" applyAlignment="1" applyProtection="1">
      <alignment horizontal="center"/>
    </xf>
    <xf numFmtId="0" fontId="13" fillId="0" borderId="88" xfId="2" applyFont="1" applyFill="1" applyBorder="1" applyAlignment="1" applyProtection="1">
      <alignment horizontal="center" vertical="center"/>
    </xf>
    <xf numFmtId="0" fontId="13" fillId="0" borderId="87" xfId="2" applyFont="1" applyFill="1" applyBorder="1" applyAlignment="1" applyProtection="1">
      <alignment horizontal="center" vertical="center"/>
    </xf>
    <xf numFmtId="0" fontId="13" fillId="0" borderId="85" xfId="2" applyFont="1" applyFill="1" applyBorder="1" applyAlignment="1" applyProtection="1">
      <alignment horizontal="center" vertical="center"/>
    </xf>
    <xf numFmtId="0" fontId="13" fillId="0" borderId="84" xfId="2" applyFont="1" applyFill="1" applyBorder="1" applyAlignment="1" applyProtection="1">
      <alignment horizontal="center" vertical="center"/>
    </xf>
    <xf numFmtId="0" fontId="13" fillId="0" borderId="94" xfId="2" applyFont="1" applyFill="1" applyBorder="1" applyAlignment="1" applyProtection="1">
      <alignment horizontal="center" vertical="center"/>
    </xf>
    <xf numFmtId="0" fontId="13" fillId="0" borderId="169" xfId="2" applyFont="1" applyFill="1" applyBorder="1" applyAlignment="1" applyProtection="1">
      <alignment horizontal="center" vertical="center"/>
    </xf>
    <xf numFmtId="37" fontId="0" fillId="0" borderId="0" xfId="0" quotePrefix="1" applyFill="1" applyAlignment="1" applyProtection="1">
      <alignment horizontal="left"/>
    </xf>
    <xf numFmtId="37" fontId="0" fillId="0" borderId="1" xfId="0" applyFill="1" applyBorder="1" applyProtection="1"/>
    <xf numFmtId="37" fontId="0" fillId="0" borderId="0" xfId="0" applyFill="1" applyBorder="1" applyAlignment="1" applyProtection="1">
      <alignment horizontal="right"/>
    </xf>
    <xf numFmtId="37" fontId="0" fillId="0" borderId="2" xfId="0" applyFill="1" applyBorder="1" applyProtection="1"/>
    <xf numFmtId="37" fontId="0" fillId="0" borderId="90" xfId="0" applyFill="1" applyBorder="1" applyProtection="1"/>
    <xf numFmtId="37" fontId="0" fillId="0" borderId="92" xfId="0" applyFill="1" applyBorder="1" applyProtection="1"/>
    <xf numFmtId="37" fontId="0" fillId="0" borderId="91" xfId="0" applyFill="1" applyBorder="1" applyProtection="1"/>
    <xf numFmtId="37" fontId="0" fillId="0" borderId="256" xfId="0" applyFill="1" applyBorder="1" applyProtection="1"/>
    <xf numFmtId="37" fontId="0" fillId="0" borderId="0" xfId="0" applyFill="1" applyAlignment="1" applyProtection="1">
      <alignment horizontal="right"/>
    </xf>
    <xf numFmtId="37" fontId="0" fillId="0" borderId="147" xfId="0" applyFill="1" applyBorder="1" applyAlignment="1" applyProtection="1">
      <alignment horizontal="center"/>
    </xf>
    <xf numFmtId="37" fontId="0" fillId="0" borderId="70" xfId="0" applyFill="1" applyBorder="1" applyAlignment="1" applyProtection="1">
      <alignment horizontal="center"/>
    </xf>
    <xf numFmtId="37" fontId="0" fillId="0" borderId="69" xfId="0" applyFill="1" applyBorder="1" applyAlignment="1" applyProtection="1">
      <alignment horizontal="center"/>
    </xf>
    <xf numFmtId="37" fontId="0" fillId="0" borderId="254" xfId="0" applyFill="1" applyBorder="1" applyAlignment="1" applyProtection="1">
      <alignment horizontal="center"/>
    </xf>
    <xf numFmtId="37" fontId="0" fillId="0" borderId="0" xfId="0" applyFill="1" applyBorder="1" applyAlignment="1" applyProtection="1">
      <alignment horizontal="center"/>
    </xf>
    <xf numFmtId="37" fontId="0" fillId="0" borderId="6" xfId="0" applyFill="1" applyBorder="1" applyProtection="1"/>
    <xf numFmtId="37" fontId="0" fillId="0" borderId="2" xfId="0" applyFill="1" applyBorder="1" applyAlignment="1" applyProtection="1">
      <alignment horizontal="center"/>
    </xf>
    <xf numFmtId="37" fontId="0" fillId="0" borderId="3" xfId="0" applyFill="1" applyBorder="1" applyProtection="1"/>
    <xf numFmtId="178" fontId="13" fillId="0" borderId="207" xfId="0" applyNumberFormat="1" applyFont="1" applyFill="1" applyBorder="1" applyProtection="1"/>
    <xf numFmtId="177" fontId="13" fillId="0" borderId="272" xfId="0" applyNumberFormat="1" applyFont="1" applyFill="1" applyBorder="1" applyProtection="1"/>
    <xf numFmtId="178" fontId="13" fillId="0" borderId="271" xfId="0" applyNumberFormat="1" applyFont="1" applyFill="1" applyBorder="1" applyProtection="1"/>
    <xf numFmtId="177" fontId="13" fillId="0" borderId="206" xfId="0" applyNumberFormat="1" applyFont="1" applyFill="1" applyBorder="1" applyProtection="1"/>
    <xf numFmtId="37" fontId="0" fillId="0" borderId="56" xfId="0" applyFill="1" applyBorder="1" applyProtection="1"/>
    <xf numFmtId="178" fontId="13" fillId="0" borderId="250" xfId="0" applyNumberFormat="1" applyFont="1" applyFill="1" applyBorder="1" applyProtection="1"/>
    <xf numFmtId="177" fontId="13" fillId="0" borderId="141" xfId="0" applyNumberFormat="1" applyFont="1" applyFill="1" applyBorder="1" applyProtection="1"/>
    <xf numFmtId="37" fontId="0" fillId="0" borderId="2" xfId="0" quotePrefix="1" applyFill="1" applyBorder="1" applyAlignment="1" applyProtection="1">
      <alignment horizontal="left"/>
    </xf>
    <xf numFmtId="37" fontId="0" fillId="0" borderId="6" xfId="0" applyFill="1" applyBorder="1" applyAlignment="1" applyProtection="1">
      <alignment horizontal="center"/>
    </xf>
    <xf numFmtId="37" fontId="0" fillId="0" borderId="277" xfId="0" applyFill="1" applyBorder="1" applyProtection="1"/>
    <xf numFmtId="178" fontId="1" fillId="0" borderId="276" xfId="0" applyNumberFormat="1" applyFont="1" applyFill="1" applyBorder="1" applyProtection="1"/>
    <xf numFmtId="178" fontId="1" fillId="0" borderId="275" xfId="0" applyNumberFormat="1" applyFont="1" applyFill="1" applyBorder="1" applyProtection="1"/>
    <xf numFmtId="178" fontId="1" fillId="0" borderId="274" xfId="0" applyNumberFormat="1" applyFont="1" applyFill="1" applyBorder="1" applyProtection="1"/>
    <xf numFmtId="178" fontId="1" fillId="0" borderId="273" xfId="0" applyNumberFormat="1" applyFont="1" applyFill="1" applyBorder="1" applyProtection="1"/>
    <xf numFmtId="178" fontId="1" fillId="0" borderId="212" xfId="0" applyNumberFormat="1" applyFont="1" applyFill="1" applyBorder="1" applyProtection="1"/>
    <xf numFmtId="37" fontId="0" fillId="0" borderId="3" xfId="0" quotePrefix="1" applyFill="1" applyBorder="1" applyAlignment="1" applyProtection="1">
      <alignment horizontal="left"/>
    </xf>
    <xf numFmtId="178" fontId="13" fillId="0" borderId="140" xfId="0" applyNumberFormat="1" applyFont="1" applyFill="1" applyBorder="1" applyProtection="1"/>
    <xf numFmtId="177" fontId="13" fillId="0" borderId="284" xfId="0" applyNumberFormat="1" applyFont="1" applyFill="1" applyBorder="1" applyProtection="1"/>
    <xf numFmtId="37" fontId="0" fillId="0" borderId="56" xfId="0" quotePrefix="1" applyFill="1" applyBorder="1" applyAlignment="1" applyProtection="1">
      <alignment horizontal="left"/>
    </xf>
    <xf numFmtId="178" fontId="13" fillId="0" borderId="49" xfId="0" applyNumberFormat="1" applyFont="1" applyFill="1" applyBorder="1" applyProtection="1"/>
    <xf numFmtId="177" fontId="13" fillId="0" borderId="280" xfId="0" applyNumberFormat="1" applyFont="1" applyFill="1" applyBorder="1" applyProtection="1"/>
    <xf numFmtId="178" fontId="13" fillId="0" borderId="279" xfId="0" applyNumberFormat="1" applyFont="1" applyFill="1" applyBorder="1" applyProtection="1"/>
    <xf numFmtId="177" fontId="13" fillId="0" borderId="278" xfId="0" applyNumberFormat="1" applyFont="1" applyFill="1" applyBorder="1" applyProtection="1"/>
    <xf numFmtId="37" fontId="0" fillId="0" borderId="4" xfId="0" applyFill="1" applyBorder="1" applyProtection="1"/>
    <xf numFmtId="37" fontId="0" fillId="0" borderId="1" xfId="0" quotePrefix="1" applyFill="1" applyBorder="1" applyAlignment="1" applyProtection="1">
      <alignment horizontal="left"/>
    </xf>
    <xf numFmtId="37" fontId="0" fillId="0" borderId="6" xfId="0" quotePrefix="1" applyFill="1" applyBorder="1" applyAlignment="1" applyProtection="1">
      <alignment horizontal="left"/>
    </xf>
    <xf numFmtId="177" fontId="1" fillId="0" borderId="35" xfId="0" applyNumberFormat="1" applyFont="1" applyFill="1" applyBorder="1" applyProtection="1"/>
    <xf numFmtId="177" fontId="1" fillId="0" borderId="7" xfId="0" applyNumberFormat="1" applyFont="1" applyFill="1" applyBorder="1" applyProtection="1"/>
    <xf numFmtId="177" fontId="1" fillId="0" borderId="36" xfId="0" applyNumberFormat="1" applyFont="1" applyFill="1" applyBorder="1" applyProtection="1"/>
    <xf numFmtId="177" fontId="1" fillId="0" borderId="82" xfId="0" applyNumberFormat="1" applyFont="1" applyFill="1" applyBorder="1" applyProtection="1"/>
    <xf numFmtId="177" fontId="1" fillId="0" borderId="1" xfId="0" applyNumberFormat="1" applyFont="1" applyFill="1" applyBorder="1" applyProtection="1"/>
    <xf numFmtId="37" fontId="1" fillId="0" borderId="0" xfId="0" quotePrefix="1" applyFont="1" applyFill="1" applyAlignment="1" applyProtection="1">
      <alignment horizontal="left"/>
    </xf>
    <xf numFmtId="37" fontId="1" fillId="0" borderId="90" xfId="0" applyFont="1" applyFill="1" applyBorder="1" applyProtection="1"/>
    <xf numFmtId="37" fontId="1" fillId="0" borderId="92" xfId="0" applyFont="1" applyFill="1" applyBorder="1" applyProtection="1"/>
    <xf numFmtId="37" fontId="1" fillId="0" borderId="91" xfId="0" applyFont="1" applyFill="1" applyBorder="1" applyProtection="1"/>
    <xf numFmtId="37" fontId="1" fillId="0" borderId="256" xfId="0" applyFont="1" applyFill="1" applyBorder="1" applyProtection="1"/>
    <xf numFmtId="37" fontId="1" fillId="0" borderId="0" xfId="0" applyFont="1" applyFill="1" applyAlignment="1" applyProtection="1">
      <alignment horizontal="right"/>
    </xf>
    <xf numFmtId="37" fontId="0" fillId="0" borderId="70" xfId="0" applyFont="1" applyFill="1" applyBorder="1" applyAlignment="1" applyProtection="1">
      <alignment horizontal="center"/>
    </xf>
    <xf numFmtId="37" fontId="0" fillId="0" borderId="69" xfId="0" applyFont="1" applyFill="1" applyBorder="1" applyAlignment="1" applyProtection="1">
      <alignment horizontal="center"/>
    </xf>
    <xf numFmtId="37" fontId="0" fillId="0" borderId="254" xfId="0" applyFont="1" applyFill="1" applyBorder="1" applyAlignment="1" applyProtection="1">
      <alignment horizontal="center"/>
    </xf>
    <xf numFmtId="37" fontId="0" fillId="0" borderId="0" xfId="0" applyFont="1" applyFill="1" applyBorder="1" applyAlignment="1" applyProtection="1">
      <alignment horizontal="center"/>
    </xf>
    <xf numFmtId="37" fontId="1" fillId="0" borderId="6" xfId="0" applyFont="1" applyFill="1" applyBorder="1" applyProtection="1"/>
    <xf numFmtId="37" fontId="1" fillId="0" borderId="2" xfId="0" applyFont="1" applyFill="1" applyBorder="1" applyAlignment="1" applyProtection="1">
      <alignment horizontal="center"/>
    </xf>
    <xf numFmtId="37" fontId="1" fillId="0" borderId="218" xfId="0" applyFont="1" applyFill="1" applyBorder="1" applyProtection="1"/>
    <xf numFmtId="37" fontId="1" fillId="0" borderId="217" xfId="0" applyFont="1" applyFill="1" applyBorder="1" applyProtection="1"/>
    <xf numFmtId="37" fontId="1" fillId="0" borderId="285" xfId="0" applyFont="1" applyFill="1" applyBorder="1" applyProtection="1"/>
    <xf numFmtId="37" fontId="1" fillId="0" borderId="217" xfId="0" quotePrefix="1" applyFont="1" applyFill="1" applyBorder="1" applyAlignment="1" applyProtection="1">
      <alignment horizontal="left"/>
    </xf>
    <xf numFmtId="37" fontId="1" fillId="0" borderId="6" xfId="0" applyFont="1" applyFill="1" applyBorder="1" applyAlignment="1" applyProtection="1">
      <alignment horizontal="center"/>
    </xf>
    <xf numFmtId="37" fontId="1" fillId="0" borderId="214" xfId="0" applyFont="1" applyFill="1" applyBorder="1" applyProtection="1"/>
    <xf numFmtId="178" fontId="1" fillId="0" borderId="252" xfId="0" applyNumberFormat="1" applyFont="1" applyFill="1" applyBorder="1" applyProtection="1"/>
    <xf numFmtId="178" fontId="1" fillId="0" borderId="286" xfId="0" applyNumberFormat="1" applyFont="1" applyFill="1" applyBorder="1" applyProtection="1"/>
    <xf numFmtId="37" fontId="1" fillId="0" borderId="218" xfId="0" quotePrefix="1" applyFont="1" applyFill="1" applyBorder="1" applyAlignment="1" applyProtection="1">
      <alignment horizontal="left"/>
    </xf>
    <xf numFmtId="37" fontId="1" fillId="0" borderId="285" xfId="0" quotePrefix="1" applyFont="1" applyFill="1" applyBorder="1" applyAlignment="1" applyProtection="1">
      <alignment horizontal="left"/>
    </xf>
    <xf numFmtId="37" fontId="1" fillId="0" borderId="3" xfId="0" applyFont="1" applyFill="1" applyBorder="1" applyProtection="1"/>
    <xf numFmtId="37" fontId="1" fillId="0" borderId="32" xfId="0" quotePrefix="1" applyFont="1" applyFill="1" applyBorder="1" applyAlignment="1" applyProtection="1">
      <alignment horizontal="left"/>
    </xf>
    <xf numFmtId="37" fontId="1" fillId="0" borderId="6" xfId="0" quotePrefix="1" applyFont="1" applyFill="1" applyBorder="1" applyAlignment="1" applyProtection="1">
      <alignment horizontal="left"/>
    </xf>
    <xf numFmtId="177" fontId="1" fillId="0" borderId="97" xfId="0" applyNumberFormat="1" applyFont="1" applyFill="1" applyBorder="1" applyProtection="1"/>
    <xf numFmtId="177" fontId="1" fillId="0" borderId="32" xfId="0" applyNumberFormat="1" applyFont="1" applyFill="1" applyBorder="1" applyProtection="1"/>
    <xf numFmtId="37" fontId="1" fillId="0" borderId="0" xfId="0" applyFont="1" applyFill="1" applyAlignment="1" applyProtection="1"/>
    <xf numFmtId="37" fontId="1" fillId="0" borderId="70" xfId="0" quotePrefix="1" applyFont="1" applyFill="1" applyBorder="1" applyAlignment="1" applyProtection="1">
      <alignment horizontal="center"/>
    </xf>
    <xf numFmtId="37" fontId="1" fillId="0" borderId="0" xfId="0" quotePrefix="1" applyFont="1" applyFill="1" applyBorder="1" applyAlignment="1" applyProtection="1">
      <alignment horizontal="center"/>
    </xf>
    <xf numFmtId="37" fontId="1" fillId="0" borderId="154" xfId="0" applyFont="1" applyFill="1" applyBorder="1" applyProtection="1"/>
    <xf numFmtId="37" fontId="1" fillId="0" borderId="151" xfId="0" applyFont="1" applyFill="1" applyBorder="1" applyProtection="1"/>
    <xf numFmtId="176" fontId="1" fillId="0" borderId="7" xfId="0" applyNumberFormat="1" applyFont="1" applyFill="1" applyBorder="1" applyProtection="1"/>
    <xf numFmtId="176" fontId="1" fillId="0" borderId="1" xfId="0" applyNumberFormat="1" applyFont="1" applyFill="1" applyBorder="1" applyProtection="1"/>
  </cellXfs>
  <cellStyles count="7">
    <cellStyle name="標準" xfId="0" builtinId="0"/>
    <cellStyle name="標準_hyou03" xfId="2"/>
    <cellStyle name="標準_hyou04" xfId="3"/>
    <cellStyle name="標準_hyou05" xfId="4"/>
    <cellStyle name="標準_hyou06" xfId="5"/>
    <cellStyle name="標準_水道損益" xfId="6"/>
    <cellStyle name="未定義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B1:O30"/>
  <sheetViews>
    <sheetView showGridLines="0" showZeros="0" tabSelected="1" zoomScaleNormal="100" zoomScaleSheetLayoutView="11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1" sqref="B1"/>
    </sheetView>
  </sheetViews>
  <sheetFormatPr defaultColWidth="10.69921875" defaultRowHeight="17.25" x14ac:dyDescent="0.2"/>
  <cols>
    <col min="1" max="1" width="0.3984375" style="4" customWidth="1"/>
    <col min="2" max="2" width="1.69921875" style="4" customWidth="1"/>
    <col min="3" max="3" width="13.5" style="4" customWidth="1"/>
    <col min="4" max="14" width="5.19921875" style="4" customWidth="1"/>
    <col min="15" max="15" width="1.5" style="4" customWidth="1"/>
    <col min="16" max="16384" width="10.69921875" style="4"/>
  </cols>
  <sheetData>
    <row r="1" spans="2:15" ht="15" customHeight="1" x14ac:dyDescent="0.2">
      <c r="B1" s="1" t="s">
        <v>29</v>
      </c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3"/>
    </row>
    <row r="2" spans="2:15" ht="15" customHeight="1" thickBot="1" x14ac:dyDescent="0.25">
      <c r="B2" s="5"/>
      <c r="C2" s="5"/>
      <c r="D2" s="5"/>
      <c r="E2" s="5"/>
      <c r="F2" s="5"/>
      <c r="G2" s="5"/>
      <c r="H2" s="5"/>
      <c r="I2" s="6"/>
      <c r="J2" s="5"/>
      <c r="K2" s="5"/>
      <c r="L2" s="7" t="s">
        <v>0</v>
      </c>
      <c r="M2" s="7"/>
      <c r="N2" s="5"/>
      <c r="O2" s="8"/>
    </row>
    <row r="3" spans="2:15" ht="15" customHeight="1" x14ac:dyDescent="0.2">
      <c r="B3" s="9"/>
      <c r="C3" s="2" t="s">
        <v>1</v>
      </c>
      <c r="D3" s="9"/>
      <c r="E3" s="2"/>
      <c r="F3" s="2"/>
      <c r="G3" s="2"/>
      <c r="H3" s="9"/>
      <c r="I3" s="2"/>
      <c r="J3" s="2"/>
      <c r="K3" s="2"/>
      <c r="L3" s="9"/>
      <c r="M3" s="2"/>
      <c r="N3" s="2"/>
      <c r="O3" s="10"/>
    </row>
    <row r="4" spans="2:15" ht="15" customHeight="1" x14ac:dyDescent="0.2">
      <c r="B4" s="9"/>
      <c r="C4" s="2"/>
      <c r="D4" s="768" t="s">
        <v>31</v>
      </c>
      <c r="E4" s="769"/>
      <c r="F4" s="769"/>
      <c r="G4" s="770"/>
      <c r="H4" s="768" t="s">
        <v>32</v>
      </c>
      <c r="I4" s="769"/>
      <c r="J4" s="769"/>
      <c r="K4" s="770"/>
      <c r="L4" s="771" t="s">
        <v>2</v>
      </c>
      <c r="M4" s="772"/>
      <c r="N4" s="773"/>
      <c r="O4" s="10"/>
    </row>
    <row r="5" spans="2:15" ht="15" customHeight="1" thickBot="1" x14ac:dyDescent="0.25">
      <c r="B5" s="11" t="s">
        <v>3</v>
      </c>
      <c r="C5" s="5"/>
      <c r="D5" s="12" t="s">
        <v>4</v>
      </c>
      <c r="E5" s="13" t="s">
        <v>5</v>
      </c>
      <c r="F5" s="13" t="s">
        <v>6</v>
      </c>
      <c r="G5" s="13" t="s">
        <v>7</v>
      </c>
      <c r="H5" s="12" t="s">
        <v>4</v>
      </c>
      <c r="I5" s="13" t="s">
        <v>5</v>
      </c>
      <c r="J5" s="13" t="s">
        <v>6</v>
      </c>
      <c r="K5" s="13" t="s">
        <v>7</v>
      </c>
      <c r="L5" s="12" t="s">
        <v>4</v>
      </c>
      <c r="M5" s="13" t="s">
        <v>5</v>
      </c>
      <c r="N5" s="13" t="s">
        <v>6</v>
      </c>
      <c r="O5" s="10"/>
    </row>
    <row r="6" spans="2:15" ht="15" customHeight="1" x14ac:dyDescent="0.2">
      <c r="B6" s="14" t="s">
        <v>8</v>
      </c>
      <c r="C6" s="15"/>
      <c r="D6" s="14">
        <v>29</v>
      </c>
      <c r="E6" s="16"/>
      <c r="F6" s="16">
        <v>29</v>
      </c>
      <c r="G6" s="17">
        <v>22.5</v>
      </c>
      <c r="H6" s="14">
        <v>29</v>
      </c>
      <c r="I6" s="16"/>
      <c r="J6" s="16">
        <f>SUM(H6:I6)</f>
        <v>29</v>
      </c>
      <c r="K6" s="17">
        <f>ROUND(J6/$J$27*100,1)</f>
        <v>22.7</v>
      </c>
      <c r="L6" s="18">
        <v>0</v>
      </c>
      <c r="M6" s="19">
        <v>0</v>
      </c>
      <c r="N6" s="20">
        <v>0</v>
      </c>
      <c r="O6" s="10"/>
    </row>
    <row r="7" spans="2:15" ht="15" customHeight="1" x14ac:dyDescent="0.2">
      <c r="B7" s="14" t="s">
        <v>9</v>
      </c>
      <c r="C7" s="15"/>
      <c r="D7" s="14"/>
      <c r="E7" s="16">
        <v>2</v>
      </c>
      <c r="F7" s="16">
        <v>2</v>
      </c>
      <c r="G7" s="21">
        <v>1.6</v>
      </c>
      <c r="H7" s="14"/>
      <c r="I7" s="16">
        <v>2</v>
      </c>
      <c r="J7" s="16">
        <f t="shared" ref="J7:J26" si="0">SUM(H7:I7)</f>
        <v>2</v>
      </c>
      <c r="K7" s="21">
        <f t="shared" ref="K7:K25" si="1">ROUND(J7/$J$27*100,1)</f>
        <v>1.6</v>
      </c>
      <c r="L7" s="22">
        <v>0</v>
      </c>
      <c r="M7" s="23">
        <v>0</v>
      </c>
      <c r="N7" s="24">
        <v>0</v>
      </c>
      <c r="O7" s="10"/>
    </row>
    <row r="8" spans="2:15" ht="15" customHeight="1" x14ac:dyDescent="0.2">
      <c r="B8" s="14" t="s">
        <v>10</v>
      </c>
      <c r="C8" s="15"/>
      <c r="D8" s="14">
        <v>3</v>
      </c>
      <c r="E8" s="16"/>
      <c r="F8" s="16">
        <v>3</v>
      </c>
      <c r="G8" s="21">
        <v>2.2999999999999998</v>
      </c>
      <c r="H8" s="14">
        <v>3</v>
      </c>
      <c r="I8" s="16"/>
      <c r="J8" s="16">
        <f t="shared" si="0"/>
        <v>3</v>
      </c>
      <c r="K8" s="21">
        <f t="shared" si="1"/>
        <v>2.2999999999999998</v>
      </c>
      <c r="L8" s="22">
        <v>0</v>
      </c>
      <c r="M8" s="23">
        <v>0</v>
      </c>
      <c r="N8" s="24">
        <v>0</v>
      </c>
      <c r="O8" s="10"/>
    </row>
    <row r="9" spans="2:15" ht="15" customHeight="1" x14ac:dyDescent="0.2">
      <c r="B9" s="14" t="s">
        <v>11</v>
      </c>
      <c r="C9" s="15"/>
      <c r="D9" s="14"/>
      <c r="E9" s="16">
        <v>1</v>
      </c>
      <c r="F9" s="16">
        <v>1</v>
      </c>
      <c r="G9" s="21">
        <v>0.8</v>
      </c>
      <c r="H9" s="14"/>
      <c r="I9" s="16">
        <v>1</v>
      </c>
      <c r="J9" s="16">
        <f t="shared" si="0"/>
        <v>1</v>
      </c>
      <c r="K9" s="21">
        <f t="shared" si="1"/>
        <v>0.8</v>
      </c>
      <c r="L9" s="22">
        <v>0</v>
      </c>
      <c r="M9" s="23">
        <v>0</v>
      </c>
      <c r="N9" s="24">
        <v>0</v>
      </c>
      <c r="O9" s="10"/>
    </row>
    <row r="10" spans="2:15" ht="15" customHeight="1" x14ac:dyDescent="0.2">
      <c r="B10" s="774" t="s">
        <v>12</v>
      </c>
      <c r="C10" s="775"/>
      <c r="D10" s="14"/>
      <c r="E10" s="16"/>
      <c r="F10" s="16">
        <v>0</v>
      </c>
      <c r="G10" s="21">
        <v>0</v>
      </c>
      <c r="H10" s="14"/>
      <c r="I10" s="16"/>
      <c r="J10" s="16">
        <f t="shared" si="0"/>
        <v>0</v>
      </c>
      <c r="K10" s="21">
        <f t="shared" si="1"/>
        <v>0</v>
      </c>
      <c r="L10" s="22">
        <v>0</v>
      </c>
      <c r="M10" s="23">
        <v>0</v>
      </c>
      <c r="N10" s="24">
        <v>0</v>
      </c>
      <c r="O10" s="10"/>
    </row>
    <row r="11" spans="2:15" ht="15" customHeight="1" x14ac:dyDescent="0.2">
      <c r="B11" s="14" t="s">
        <v>13</v>
      </c>
      <c r="C11" s="15"/>
      <c r="D11" s="14"/>
      <c r="E11" s="16"/>
      <c r="F11" s="16">
        <v>0</v>
      </c>
      <c r="G11" s="21">
        <v>0</v>
      </c>
      <c r="H11" s="14"/>
      <c r="I11" s="16"/>
      <c r="J11" s="16">
        <f t="shared" si="0"/>
        <v>0</v>
      </c>
      <c r="K11" s="21">
        <f t="shared" si="1"/>
        <v>0</v>
      </c>
      <c r="L11" s="22">
        <v>0</v>
      </c>
      <c r="M11" s="23">
        <v>0</v>
      </c>
      <c r="N11" s="24">
        <v>0</v>
      </c>
      <c r="O11" s="10"/>
    </row>
    <row r="12" spans="2:15" ht="15" customHeight="1" x14ac:dyDescent="0.2">
      <c r="B12" s="14" t="s">
        <v>14</v>
      </c>
      <c r="C12" s="15"/>
      <c r="D12" s="14">
        <v>13</v>
      </c>
      <c r="E12" s="16"/>
      <c r="F12" s="16">
        <v>13</v>
      </c>
      <c r="G12" s="21">
        <v>10.1</v>
      </c>
      <c r="H12" s="14">
        <v>13</v>
      </c>
      <c r="I12" s="16"/>
      <c r="J12" s="16">
        <f t="shared" si="0"/>
        <v>13</v>
      </c>
      <c r="K12" s="21">
        <f t="shared" si="1"/>
        <v>10.199999999999999</v>
      </c>
      <c r="L12" s="22">
        <v>0</v>
      </c>
      <c r="M12" s="23">
        <v>0</v>
      </c>
      <c r="N12" s="24">
        <v>0</v>
      </c>
      <c r="O12" s="10"/>
    </row>
    <row r="13" spans="2:15" ht="15" customHeight="1" x14ac:dyDescent="0.2">
      <c r="B13" s="14" t="s">
        <v>15</v>
      </c>
      <c r="C13" s="15"/>
      <c r="D13" s="14">
        <v>20</v>
      </c>
      <c r="E13" s="16">
        <v>39</v>
      </c>
      <c r="F13" s="16">
        <v>59</v>
      </c>
      <c r="G13" s="21">
        <v>45.7</v>
      </c>
      <c r="H13" s="14">
        <v>20</v>
      </c>
      <c r="I13" s="16">
        <v>39</v>
      </c>
      <c r="J13" s="16">
        <f t="shared" si="0"/>
        <v>59</v>
      </c>
      <c r="K13" s="21">
        <f t="shared" si="1"/>
        <v>46.1</v>
      </c>
      <c r="L13" s="22">
        <v>0</v>
      </c>
      <c r="M13" s="23">
        <v>0</v>
      </c>
      <c r="N13" s="24">
        <v>0</v>
      </c>
      <c r="O13" s="10"/>
    </row>
    <row r="14" spans="2:15" ht="15" customHeight="1" x14ac:dyDescent="0.2">
      <c r="B14" s="14"/>
      <c r="C14" s="15" t="s">
        <v>30</v>
      </c>
      <c r="D14" s="14">
        <v>10</v>
      </c>
      <c r="E14" s="16">
        <v>8</v>
      </c>
      <c r="F14" s="16">
        <v>18</v>
      </c>
      <c r="G14" s="21">
        <v>14</v>
      </c>
      <c r="H14" s="14">
        <v>10</v>
      </c>
      <c r="I14" s="16">
        <v>8</v>
      </c>
      <c r="J14" s="16">
        <f t="shared" si="0"/>
        <v>18</v>
      </c>
      <c r="K14" s="21">
        <f t="shared" si="1"/>
        <v>14.1</v>
      </c>
      <c r="L14" s="22">
        <v>0</v>
      </c>
      <c r="M14" s="23">
        <v>0</v>
      </c>
      <c r="N14" s="24">
        <v>0</v>
      </c>
      <c r="O14" s="10"/>
    </row>
    <row r="15" spans="2:15" ht="15" customHeight="1" x14ac:dyDescent="0.2">
      <c r="B15" s="14"/>
      <c r="C15" s="15" t="s">
        <v>24</v>
      </c>
      <c r="D15" s="14">
        <v>6</v>
      </c>
      <c r="E15" s="16">
        <v>8</v>
      </c>
      <c r="F15" s="16">
        <v>14</v>
      </c>
      <c r="G15" s="21">
        <v>10.9</v>
      </c>
      <c r="H15" s="14">
        <v>6</v>
      </c>
      <c r="I15" s="16">
        <v>8</v>
      </c>
      <c r="J15" s="16">
        <f t="shared" si="0"/>
        <v>14</v>
      </c>
      <c r="K15" s="21">
        <f t="shared" si="1"/>
        <v>10.9</v>
      </c>
      <c r="L15" s="22">
        <v>0</v>
      </c>
      <c r="M15" s="23">
        <v>0</v>
      </c>
      <c r="N15" s="24">
        <v>0</v>
      </c>
      <c r="O15" s="10"/>
    </row>
    <row r="16" spans="2:15" ht="15" customHeight="1" x14ac:dyDescent="0.2">
      <c r="B16" s="14"/>
      <c r="C16" s="15" t="s">
        <v>25</v>
      </c>
      <c r="D16" s="14">
        <v>3</v>
      </c>
      <c r="E16" s="16">
        <v>13</v>
      </c>
      <c r="F16" s="16">
        <v>16</v>
      </c>
      <c r="G16" s="21">
        <v>12.4</v>
      </c>
      <c r="H16" s="14">
        <v>3</v>
      </c>
      <c r="I16" s="16">
        <v>13</v>
      </c>
      <c r="J16" s="16">
        <f t="shared" si="0"/>
        <v>16</v>
      </c>
      <c r="K16" s="21">
        <f t="shared" si="1"/>
        <v>12.5</v>
      </c>
      <c r="L16" s="22">
        <v>0</v>
      </c>
      <c r="M16" s="23">
        <v>0</v>
      </c>
      <c r="N16" s="24">
        <v>0</v>
      </c>
      <c r="O16" s="10"/>
    </row>
    <row r="17" spans="2:15" ht="15" customHeight="1" x14ac:dyDescent="0.2">
      <c r="B17" s="14"/>
      <c r="C17" s="15" t="s">
        <v>26</v>
      </c>
      <c r="D17" s="14"/>
      <c r="E17" s="16">
        <v>2</v>
      </c>
      <c r="F17" s="16">
        <v>2</v>
      </c>
      <c r="G17" s="21">
        <v>1.6</v>
      </c>
      <c r="H17" s="14"/>
      <c r="I17" s="16">
        <v>2</v>
      </c>
      <c r="J17" s="16">
        <f t="shared" si="0"/>
        <v>2</v>
      </c>
      <c r="K17" s="21">
        <f t="shared" si="1"/>
        <v>1.6</v>
      </c>
      <c r="L17" s="22">
        <v>0</v>
      </c>
      <c r="M17" s="23">
        <v>0</v>
      </c>
      <c r="N17" s="24">
        <v>0</v>
      </c>
      <c r="O17" s="10"/>
    </row>
    <row r="18" spans="2:15" ht="15" customHeight="1" x14ac:dyDescent="0.2">
      <c r="B18" s="14"/>
      <c r="C18" s="15" t="s">
        <v>27</v>
      </c>
      <c r="D18" s="14"/>
      <c r="E18" s="16">
        <v>1</v>
      </c>
      <c r="F18" s="16">
        <v>1</v>
      </c>
      <c r="G18" s="21">
        <v>0.8</v>
      </c>
      <c r="H18" s="14"/>
      <c r="I18" s="16">
        <v>1</v>
      </c>
      <c r="J18" s="16">
        <f t="shared" si="0"/>
        <v>1</v>
      </c>
      <c r="K18" s="21">
        <f t="shared" si="1"/>
        <v>0.8</v>
      </c>
      <c r="L18" s="22">
        <v>0</v>
      </c>
      <c r="M18" s="23">
        <v>0</v>
      </c>
      <c r="N18" s="24">
        <v>0</v>
      </c>
      <c r="O18" s="10"/>
    </row>
    <row r="19" spans="2:15" ht="15" customHeight="1" x14ac:dyDescent="0.2">
      <c r="B19" s="14"/>
      <c r="C19" s="15" t="s">
        <v>28</v>
      </c>
      <c r="D19" s="14">
        <v>1</v>
      </c>
      <c r="E19" s="16">
        <v>7</v>
      </c>
      <c r="F19" s="16">
        <v>8</v>
      </c>
      <c r="G19" s="21">
        <v>6.2</v>
      </c>
      <c r="H19" s="14">
        <v>1</v>
      </c>
      <c r="I19" s="16">
        <v>7</v>
      </c>
      <c r="J19" s="16">
        <f t="shared" si="0"/>
        <v>8</v>
      </c>
      <c r="K19" s="21">
        <f t="shared" si="1"/>
        <v>6.3</v>
      </c>
      <c r="L19" s="22">
        <v>0</v>
      </c>
      <c r="M19" s="23">
        <v>0</v>
      </c>
      <c r="N19" s="24">
        <v>0</v>
      </c>
      <c r="O19" s="10"/>
    </row>
    <row r="20" spans="2:15" ht="15" customHeight="1" x14ac:dyDescent="0.2">
      <c r="B20" s="14" t="s">
        <v>16</v>
      </c>
      <c r="C20" s="15"/>
      <c r="D20" s="14"/>
      <c r="E20" s="16">
        <v>2</v>
      </c>
      <c r="F20" s="16">
        <v>2</v>
      </c>
      <c r="G20" s="21">
        <v>1.6</v>
      </c>
      <c r="H20" s="14"/>
      <c r="I20" s="16">
        <v>1</v>
      </c>
      <c r="J20" s="16">
        <f t="shared" si="0"/>
        <v>1</v>
      </c>
      <c r="K20" s="21">
        <f t="shared" si="1"/>
        <v>0.8</v>
      </c>
      <c r="L20" s="22">
        <v>0</v>
      </c>
      <c r="M20" s="764">
        <v>-1</v>
      </c>
      <c r="N20" s="765">
        <v>-1</v>
      </c>
      <c r="O20" s="10"/>
    </row>
    <row r="21" spans="2:15" ht="15" customHeight="1" x14ac:dyDescent="0.2">
      <c r="B21" s="14" t="s">
        <v>17</v>
      </c>
      <c r="C21" s="15"/>
      <c r="D21" s="14"/>
      <c r="E21" s="16">
        <v>2</v>
      </c>
      <c r="F21" s="16">
        <v>2</v>
      </c>
      <c r="G21" s="21">
        <v>1.6</v>
      </c>
      <c r="H21" s="14"/>
      <c r="I21" s="16">
        <v>2</v>
      </c>
      <c r="J21" s="16">
        <f t="shared" si="0"/>
        <v>2</v>
      </c>
      <c r="K21" s="21">
        <f t="shared" si="1"/>
        <v>1.6</v>
      </c>
      <c r="L21" s="22">
        <v>0</v>
      </c>
      <c r="M21" s="23">
        <v>0</v>
      </c>
      <c r="N21" s="24">
        <v>0</v>
      </c>
      <c r="O21" s="10"/>
    </row>
    <row r="22" spans="2:15" ht="15" customHeight="1" x14ac:dyDescent="0.2">
      <c r="B22" s="14" t="s">
        <v>18</v>
      </c>
      <c r="C22" s="15"/>
      <c r="D22" s="14"/>
      <c r="E22" s="16">
        <v>1</v>
      </c>
      <c r="F22" s="16">
        <v>1</v>
      </c>
      <c r="G22" s="21">
        <v>0.8</v>
      </c>
      <c r="H22" s="14"/>
      <c r="I22" s="16">
        <v>1</v>
      </c>
      <c r="J22" s="16">
        <f t="shared" si="0"/>
        <v>1</v>
      </c>
      <c r="K22" s="21">
        <f t="shared" si="1"/>
        <v>0.8</v>
      </c>
      <c r="L22" s="22">
        <v>0</v>
      </c>
      <c r="M22" s="23">
        <v>0</v>
      </c>
      <c r="N22" s="24">
        <v>0</v>
      </c>
      <c r="O22" s="10"/>
    </row>
    <row r="23" spans="2:15" ht="15" customHeight="1" x14ac:dyDescent="0.2">
      <c r="B23" s="14" t="s">
        <v>19</v>
      </c>
      <c r="C23" s="15"/>
      <c r="D23" s="14"/>
      <c r="E23" s="16">
        <v>1</v>
      </c>
      <c r="F23" s="16">
        <v>1</v>
      </c>
      <c r="G23" s="21">
        <v>0.8</v>
      </c>
      <c r="H23" s="14"/>
      <c r="I23" s="16">
        <v>1</v>
      </c>
      <c r="J23" s="16">
        <f t="shared" si="0"/>
        <v>1</v>
      </c>
      <c r="K23" s="21">
        <f t="shared" si="1"/>
        <v>0.8</v>
      </c>
      <c r="L23" s="22">
        <v>0</v>
      </c>
      <c r="M23" s="23">
        <v>0</v>
      </c>
      <c r="N23" s="24">
        <v>0</v>
      </c>
      <c r="O23" s="10"/>
    </row>
    <row r="24" spans="2:15" ht="15" customHeight="1" x14ac:dyDescent="0.2">
      <c r="B24" s="14" t="s">
        <v>20</v>
      </c>
      <c r="C24" s="15"/>
      <c r="D24" s="14">
        <v>1</v>
      </c>
      <c r="E24" s="16">
        <v>5</v>
      </c>
      <c r="F24" s="16">
        <v>6</v>
      </c>
      <c r="G24" s="21">
        <v>4.7</v>
      </c>
      <c r="H24" s="14">
        <v>1</v>
      </c>
      <c r="I24" s="16">
        <v>5</v>
      </c>
      <c r="J24" s="16">
        <f t="shared" si="0"/>
        <v>6</v>
      </c>
      <c r="K24" s="21">
        <f t="shared" si="1"/>
        <v>4.7</v>
      </c>
      <c r="L24" s="22">
        <v>0</v>
      </c>
      <c r="M24" s="23">
        <v>0</v>
      </c>
      <c r="N24" s="24">
        <v>0</v>
      </c>
      <c r="O24" s="10"/>
    </row>
    <row r="25" spans="2:15" ht="15" customHeight="1" x14ac:dyDescent="0.2">
      <c r="B25" s="25" t="s">
        <v>21</v>
      </c>
      <c r="C25" s="26"/>
      <c r="D25" s="27">
        <v>1</v>
      </c>
      <c r="E25" s="28">
        <v>9</v>
      </c>
      <c r="F25" s="16">
        <v>10</v>
      </c>
      <c r="G25" s="21">
        <v>7.8</v>
      </c>
      <c r="H25" s="27">
        <v>1</v>
      </c>
      <c r="I25" s="28">
        <v>9</v>
      </c>
      <c r="J25" s="16">
        <f t="shared" si="0"/>
        <v>10</v>
      </c>
      <c r="K25" s="21">
        <f t="shared" si="1"/>
        <v>7.8</v>
      </c>
      <c r="L25" s="22">
        <v>0</v>
      </c>
      <c r="M25" s="23">
        <v>0</v>
      </c>
      <c r="N25" s="24">
        <v>0</v>
      </c>
      <c r="O25" s="10"/>
    </row>
    <row r="26" spans="2:15" ht="15" customHeight="1" x14ac:dyDescent="0.2">
      <c r="B26" s="29" t="s">
        <v>22</v>
      </c>
      <c r="C26" s="30"/>
      <c r="D26" s="31"/>
      <c r="E26" s="32"/>
      <c r="F26" s="33">
        <v>0</v>
      </c>
      <c r="G26" s="34">
        <v>0</v>
      </c>
      <c r="H26" s="31"/>
      <c r="I26" s="32"/>
      <c r="J26" s="33">
        <f t="shared" si="0"/>
        <v>0</v>
      </c>
      <c r="K26" s="34">
        <v>0</v>
      </c>
      <c r="L26" s="35">
        <v>0</v>
      </c>
      <c r="M26" s="33">
        <v>0</v>
      </c>
      <c r="N26" s="36">
        <v>0</v>
      </c>
      <c r="O26" s="10"/>
    </row>
    <row r="27" spans="2:15" ht="15" customHeight="1" thickBot="1" x14ac:dyDescent="0.25">
      <c r="B27" s="11"/>
      <c r="C27" s="5" t="s">
        <v>23</v>
      </c>
      <c r="D27" s="37">
        <v>67</v>
      </c>
      <c r="E27" s="38">
        <v>62</v>
      </c>
      <c r="F27" s="38">
        <v>129</v>
      </c>
      <c r="G27" s="39">
        <v>100</v>
      </c>
      <c r="H27" s="37">
        <f t="shared" ref="H27:I27" si="2">SUM(H6:H13)+SUM(H20:H26)</f>
        <v>67</v>
      </c>
      <c r="I27" s="38">
        <f t="shared" si="2"/>
        <v>61</v>
      </c>
      <c r="J27" s="38">
        <f>SUM(J6:J13)+SUM(J20:J26)</f>
        <v>128</v>
      </c>
      <c r="K27" s="39">
        <v>100</v>
      </c>
      <c r="L27" s="37">
        <v>0</v>
      </c>
      <c r="M27" s="767">
        <v>-1</v>
      </c>
      <c r="N27" s="766">
        <v>-1</v>
      </c>
      <c r="O27" s="10"/>
    </row>
    <row r="28" spans="2:15" ht="15" customHeight="1" x14ac:dyDescent="0.2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8"/>
    </row>
    <row r="29" spans="2:15" ht="15" customHeight="1" x14ac:dyDescent="0.2">
      <c r="B29" s="2"/>
      <c r="C29" s="40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2:15" ht="15" customHeight="1" x14ac:dyDescent="0.2">
      <c r="C30" s="40"/>
    </row>
  </sheetData>
  <mergeCells count="4">
    <mergeCell ref="D4:G4"/>
    <mergeCell ref="H4:K4"/>
    <mergeCell ref="L4:N4"/>
    <mergeCell ref="B10:C10"/>
  </mergeCells>
  <phoneticPr fontId="3"/>
  <pageMargins left="0.70866141732283472" right="0" top="0.9055118110236221" bottom="0.31496062992125984" header="0.51181102362204722" footer="0.51181102362204722"/>
  <pageSetup paperSize="9" orientation="portrait" horizontalDpi="300" verticalDpi="300" r:id="rId1"/>
  <headerFooter alignWithMargins="0"/>
  <ignoredErrors>
    <ignoredError sqref="J6 J7:J26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B1:K31"/>
  <sheetViews>
    <sheetView showGridLines="0" showZeros="0" zoomScale="90" zoomScaleNormal="90" workbookViewId="0">
      <pane xSplit="2" ySplit="5" topLeftCell="C6" activePane="bottomRight" state="frozen"/>
      <selection activeCell="G9" sqref="G9"/>
      <selection pane="topRight" activeCell="G9" sqref="G9"/>
      <selection pane="bottomLeft" activeCell="G9" sqref="G9"/>
      <selection pane="bottomRight" activeCell="K26" sqref="K26"/>
    </sheetView>
  </sheetViews>
  <sheetFormatPr defaultColWidth="10.69921875" defaultRowHeight="17.25" x14ac:dyDescent="0.2"/>
  <cols>
    <col min="1" max="1" width="2.796875" style="585" customWidth="1"/>
    <col min="2" max="2" width="21" style="585" customWidth="1"/>
    <col min="3" max="7" width="12.69921875" style="585" customWidth="1"/>
    <col min="8" max="11" width="13.296875" style="585" customWidth="1"/>
    <col min="12" max="16384" width="10.69921875" style="585"/>
  </cols>
  <sheetData>
    <row r="1" spans="2:11" ht="20.100000000000001" customHeight="1" x14ac:dyDescent="0.2">
      <c r="B1" s="650" t="s">
        <v>233</v>
      </c>
    </row>
    <row r="2" spans="2:11" ht="20.100000000000001" customHeight="1" thickBot="1" x14ac:dyDescent="0.25">
      <c r="B2" s="649"/>
      <c r="C2" s="649"/>
      <c r="D2" s="649"/>
      <c r="E2" s="649"/>
      <c r="F2" s="649"/>
      <c r="G2" s="649"/>
      <c r="I2" s="644"/>
      <c r="K2" s="648" t="s">
        <v>232</v>
      </c>
    </row>
    <row r="3" spans="2:11" ht="20.100000000000001" customHeight="1" x14ac:dyDescent="0.2">
      <c r="B3" s="647" t="s">
        <v>231</v>
      </c>
      <c r="C3" s="646"/>
      <c r="D3" s="646"/>
      <c r="E3" s="645"/>
      <c r="F3" s="645"/>
      <c r="G3" s="644"/>
      <c r="H3" s="857" t="s">
        <v>77</v>
      </c>
      <c r="I3" s="858"/>
      <c r="J3" s="861" t="s">
        <v>76</v>
      </c>
      <c r="K3" s="858"/>
    </row>
    <row r="4" spans="2:11" ht="20.100000000000001" customHeight="1" x14ac:dyDescent="0.2">
      <c r="B4" s="643"/>
      <c r="C4" s="642" t="s">
        <v>230</v>
      </c>
      <c r="D4" s="640" t="s">
        <v>229</v>
      </c>
      <c r="E4" s="641" t="s">
        <v>228</v>
      </c>
      <c r="F4" s="640" t="s">
        <v>227</v>
      </c>
      <c r="G4" s="639" t="s">
        <v>226</v>
      </c>
      <c r="H4" s="859"/>
      <c r="I4" s="860"/>
      <c r="J4" s="862"/>
      <c r="K4" s="860"/>
    </row>
    <row r="5" spans="2:11" ht="39.75" customHeight="1" thickBot="1" x14ac:dyDescent="0.25">
      <c r="B5" s="638" t="s">
        <v>225</v>
      </c>
      <c r="C5" s="637" t="s">
        <v>96</v>
      </c>
      <c r="D5" s="636"/>
      <c r="E5" s="635"/>
      <c r="F5" s="635" t="s">
        <v>95</v>
      </c>
      <c r="G5" s="634" t="s">
        <v>94</v>
      </c>
      <c r="H5" s="633" t="s">
        <v>93</v>
      </c>
      <c r="I5" s="631" t="s">
        <v>224</v>
      </c>
      <c r="J5" s="632" t="s">
        <v>92</v>
      </c>
      <c r="K5" s="631" t="s">
        <v>223</v>
      </c>
    </row>
    <row r="6" spans="2:11" ht="20.100000000000001" customHeight="1" thickBot="1" x14ac:dyDescent="0.25">
      <c r="B6" s="630" t="s">
        <v>222</v>
      </c>
      <c r="C6" s="591">
        <v>44621991</v>
      </c>
      <c r="D6" s="590">
        <v>43876934</v>
      </c>
      <c r="E6" s="588">
        <v>42868921</v>
      </c>
      <c r="F6" s="629">
        <v>44808192</v>
      </c>
      <c r="G6" s="628">
        <v>45091654</v>
      </c>
      <c r="H6" s="616">
        <v>283462</v>
      </c>
      <c r="I6" s="615">
        <v>0.6</v>
      </c>
      <c r="J6" s="616">
        <v>469663</v>
      </c>
      <c r="K6" s="615">
        <v>1.1000000000000001</v>
      </c>
    </row>
    <row r="7" spans="2:11" ht="19.5" customHeight="1" x14ac:dyDescent="0.2">
      <c r="B7" s="627" t="s">
        <v>221</v>
      </c>
      <c r="C7" s="598">
        <v>43830349</v>
      </c>
      <c r="D7" s="597">
        <v>43380004</v>
      </c>
      <c r="E7" s="595">
        <v>42861083</v>
      </c>
      <c r="F7" s="596">
        <v>44554056</v>
      </c>
      <c r="G7" s="595">
        <v>44830870</v>
      </c>
      <c r="H7" s="626">
        <v>276814</v>
      </c>
      <c r="I7" s="625">
        <v>0.6</v>
      </c>
      <c r="J7" s="626">
        <v>1000521</v>
      </c>
      <c r="K7" s="625">
        <v>2.2999999999999998</v>
      </c>
    </row>
    <row r="8" spans="2:11" ht="20.100000000000001" customHeight="1" x14ac:dyDescent="0.2">
      <c r="B8" s="624" t="s">
        <v>220</v>
      </c>
      <c r="C8" s="623">
        <v>36644697</v>
      </c>
      <c r="D8" s="622">
        <v>37725540</v>
      </c>
      <c r="E8" s="620">
        <v>37160689</v>
      </c>
      <c r="F8" s="763">
        <v>37893223</v>
      </c>
      <c r="G8" s="762">
        <v>38012551</v>
      </c>
      <c r="H8" s="619">
        <v>119328</v>
      </c>
      <c r="I8" s="618">
        <v>0.3</v>
      </c>
      <c r="J8" s="619">
        <v>1367854</v>
      </c>
      <c r="K8" s="618">
        <v>3.7</v>
      </c>
    </row>
    <row r="9" spans="2:11" ht="20.100000000000001" customHeight="1" thickBot="1" x14ac:dyDescent="0.25">
      <c r="B9" s="617" t="s">
        <v>219</v>
      </c>
      <c r="C9" s="591">
        <v>791642</v>
      </c>
      <c r="D9" s="590">
        <v>496930</v>
      </c>
      <c r="E9" s="588">
        <v>7838</v>
      </c>
      <c r="F9" s="589">
        <v>254136</v>
      </c>
      <c r="G9" s="588">
        <v>260784</v>
      </c>
      <c r="H9" s="616">
        <v>6648</v>
      </c>
      <c r="I9" s="615">
        <v>2.6</v>
      </c>
      <c r="J9" s="616">
        <v>-530858</v>
      </c>
      <c r="K9" s="615">
        <v>-67.099999999999994</v>
      </c>
    </row>
    <row r="10" spans="2:11" ht="20.100000000000001" customHeight="1" thickBot="1" x14ac:dyDescent="0.25">
      <c r="B10" s="617" t="s">
        <v>218</v>
      </c>
      <c r="C10" s="591">
        <v>43310696</v>
      </c>
      <c r="D10" s="590">
        <v>38661899</v>
      </c>
      <c r="E10" s="588">
        <v>38266203</v>
      </c>
      <c r="F10" s="589">
        <v>40243105</v>
      </c>
      <c r="G10" s="588">
        <v>41025083</v>
      </c>
      <c r="H10" s="616">
        <v>781978</v>
      </c>
      <c r="I10" s="615">
        <v>1.9</v>
      </c>
      <c r="J10" s="616">
        <v>-2285613</v>
      </c>
      <c r="K10" s="615">
        <v>-5.3</v>
      </c>
    </row>
    <row r="11" spans="2:11" ht="20.100000000000001" customHeight="1" x14ac:dyDescent="0.2">
      <c r="B11" s="627" t="s">
        <v>217</v>
      </c>
      <c r="C11" s="598">
        <v>39775871</v>
      </c>
      <c r="D11" s="597">
        <v>38451744</v>
      </c>
      <c r="E11" s="595">
        <v>38154102</v>
      </c>
      <c r="F11" s="596">
        <v>40145623</v>
      </c>
      <c r="G11" s="595">
        <v>40501784</v>
      </c>
      <c r="H11" s="626">
        <v>356161</v>
      </c>
      <c r="I11" s="625">
        <v>0.9</v>
      </c>
      <c r="J11" s="626">
        <v>725913</v>
      </c>
      <c r="K11" s="625">
        <v>1.8</v>
      </c>
    </row>
    <row r="12" spans="2:11" ht="20.100000000000001" customHeight="1" x14ac:dyDescent="0.2">
      <c r="B12" s="624" t="s">
        <v>216</v>
      </c>
      <c r="C12" s="623">
        <v>36900456</v>
      </c>
      <c r="D12" s="622">
        <v>35779086</v>
      </c>
      <c r="E12" s="620">
        <v>35630267</v>
      </c>
      <c r="F12" s="621">
        <v>37599545</v>
      </c>
      <c r="G12" s="620">
        <v>38133670</v>
      </c>
      <c r="H12" s="619">
        <v>534125</v>
      </c>
      <c r="I12" s="618">
        <v>1.4</v>
      </c>
      <c r="J12" s="619">
        <v>1233214</v>
      </c>
      <c r="K12" s="618">
        <v>3.3</v>
      </c>
    </row>
    <row r="13" spans="2:11" ht="20.100000000000001" customHeight="1" thickBot="1" x14ac:dyDescent="0.25">
      <c r="B13" s="617" t="s">
        <v>215</v>
      </c>
      <c r="C13" s="591">
        <v>3534825</v>
      </c>
      <c r="D13" s="590">
        <v>210155</v>
      </c>
      <c r="E13" s="588">
        <v>112101</v>
      </c>
      <c r="F13" s="589">
        <v>97482</v>
      </c>
      <c r="G13" s="588">
        <v>523299</v>
      </c>
      <c r="H13" s="616">
        <v>425817</v>
      </c>
      <c r="I13" s="615">
        <v>436.8</v>
      </c>
      <c r="J13" s="616">
        <v>-3011526</v>
      </c>
      <c r="K13" s="615">
        <v>-85.2</v>
      </c>
    </row>
    <row r="14" spans="2:11" ht="20.100000000000001" customHeight="1" x14ac:dyDescent="0.2">
      <c r="B14" s="599" t="s">
        <v>214</v>
      </c>
      <c r="C14" s="598">
        <f>C7-C11</f>
        <v>4054478</v>
      </c>
      <c r="D14" s="597">
        <f>D7-D11</f>
        <v>4928260</v>
      </c>
      <c r="E14" s="613">
        <f>E7-E11</f>
        <v>4706981</v>
      </c>
      <c r="F14" s="597">
        <f>F7-F11</f>
        <v>4408433</v>
      </c>
      <c r="G14" s="595">
        <f>G7-G11</f>
        <v>4329086</v>
      </c>
      <c r="H14" s="594">
        <v>-79347</v>
      </c>
      <c r="I14" s="593">
        <v>-1.8</v>
      </c>
      <c r="J14" s="594">
        <v>274608</v>
      </c>
      <c r="K14" s="593">
        <v>6.8</v>
      </c>
    </row>
    <row r="15" spans="2:11" ht="20.100000000000001" customHeight="1" thickBot="1" x14ac:dyDescent="0.25">
      <c r="B15" s="614" t="s">
        <v>213</v>
      </c>
      <c r="C15" s="591">
        <f>C9-C13</f>
        <v>-2743183</v>
      </c>
      <c r="D15" s="590">
        <f>D9-D13</f>
        <v>286775</v>
      </c>
      <c r="E15" s="589">
        <f>E9-E13</f>
        <v>-104263</v>
      </c>
      <c r="F15" s="590">
        <f>F9-F13</f>
        <v>156654</v>
      </c>
      <c r="G15" s="588">
        <f>G9-G13</f>
        <v>-262515</v>
      </c>
      <c r="H15" s="601">
        <v>-419169</v>
      </c>
      <c r="I15" s="600">
        <v>-267.60000000000002</v>
      </c>
      <c r="J15" s="601">
        <v>2480668</v>
      </c>
      <c r="K15" s="600">
        <v>-90.4</v>
      </c>
    </row>
    <row r="16" spans="2:11" ht="20.100000000000001" customHeight="1" thickBot="1" x14ac:dyDescent="0.25">
      <c r="B16" s="614" t="s">
        <v>212</v>
      </c>
      <c r="C16" s="591">
        <f>C6-C10</f>
        <v>1311295</v>
      </c>
      <c r="D16" s="590">
        <f>D6-D10</f>
        <v>5215035</v>
      </c>
      <c r="E16" s="589">
        <f>E6-E10</f>
        <v>4602718</v>
      </c>
      <c r="F16" s="590">
        <f>F6-F10</f>
        <v>4565087</v>
      </c>
      <c r="G16" s="588">
        <f>G6-G10</f>
        <v>4066571</v>
      </c>
      <c r="H16" s="601">
        <v>-498516</v>
      </c>
      <c r="I16" s="600">
        <v>-10.9</v>
      </c>
      <c r="J16" s="601">
        <v>2755276</v>
      </c>
      <c r="K16" s="600">
        <v>210.1</v>
      </c>
    </row>
    <row r="17" spans="2:11" ht="20.100000000000001" customHeight="1" x14ac:dyDescent="0.2">
      <c r="B17" s="612" t="s">
        <v>211</v>
      </c>
      <c r="C17" s="598">
        <v>861427</v>
      </c>
      <c r="D17" s="597">
        <v>897266</v>
      </c>
      <c r="E17" s="613">
        <v>1133048</v>
      </c>
      <c r="F17" s="597">
        <v>1255887</v>
      </c>
      <c r="G17" s="595">
        <v>1478658</v>
      </c>
      <c r="H17" s="594">
        <v>222771</v>
      </c>
      <c r="I17" s="593">
        <v>17.7</v>
      </c>
      <c r="J17" s="594">
        <v>617231</v>
      </c>
      <c r="K17" s="593">
        <v>71.7</v>
      </c>
    </row>
    <row r="18" spans="2:11" ht="20.100000000000001" customHeight="1" thickBot="1" x14ac:dyDescent="0.25">
      <c r="B18" s="606" t="s">
        <v>210</v>
      </c>
      <c r="C18" s="591"/>
      <c r="D18" s="590"/>
      <c r="E18" s="589"/>
      <c r="F18" s="590"/>
      <c r="G18" s="588"/>
      <c r="H18" s="601">
        <v>0</v>
      </c>
      <c r="I18" s="600" t="s">
        <v>128</v>
      </c>
      <c r="J18" s="601">
        <v>0</v>
      </c>
      <c r="K18" s="600" t="s">
        <v>128</v>
      </c>
    </row>
    <row r="19" spans="2:11" ht="20.100000000000001" customHeight="1" x14ac:dyDescent="0.2">
      <c r="B19" s="599" t="s">
        <v>209</v>
      </c>
      <c r="C19" s="611">
        <f>C7/C11*100</f>
        <v>110.19331041173177</v>
      </c>
      <c r="D19" s="609">
        <f>D7/D11*100</f>
        <v>112.81673985970571</v>
      </c>
      <c r="E19" s="610">
        <f>E7/E11*100</f>
        <v>112.33676263695054</v>
      </c>
      <c r="F19" s="609">
        <f>F7/F11*100</f>
        <v>110.98110496379643</v>
      </c>
      <c r="G19" s="608">
        <f>G7/G11*100</f>
        <v>110.6886304069964</v>
      </c>
      <c r="H19" s="607">
        <v>-0.29247455680003043</v>
      </c>
      <c r="I19" s="593">
        <v>-0.3</v>
      </c>
      <c r="J19" s="607">
        <v>0.495319995264623</v>
      </c>
      <c r="K19" s="593">
        <v>0.4</v>
      </c>
    </row>
    <row r="20" spans="2:11" ht="20.100000000000001" customHeight="1" x14ac:dyDescent="0.2">
      <c r="B20" s="599" t="s">
        <v>208</v>
      </c>
      <c r="C20" s="611">
        <f>C6/C10*100</f>
        <v>103.0276470274225</v>
      </c>
      <c r="D20" s="609">
        <f>D6/D10*100</f>
        <v>113.48882267785139</v>
      </c>
      <c r="E20" s="610">
        <f>E6/E10*100</f>
        <v>112.02815445263801</v>
      </c>
      <c r="F20" s="609">
        <f>F6/F10*100</f>
        <v>111.3437742937579</v>
      </c>
      <c r="G20" s="608">
        <f>G6/G10*100</f>
        <v>109.91240163974805</v>
      </c>
      <c r="H20" s="607">
        <v>-1.4313726540098486</v>
      </c>
      <c r="I20" s="593">
        <v>-1.3</v>
      </c>
      <c r="J20" s="607">
        <v>6.8847546123255512</v>
      </c>
      <c r="K20" s="593">
        <v>6.7</v>
      </c>
    </row>
    <row r="21" spans="2:11" ht="20.100000000000001" customHeight="1" x14ac:dyDescent="0.2">
      <c r="B21" s="612" t="s">
        <v>207</v>
      </c>
      <c r="C21" s="611">
        <f>C17/C8*100</f>
        <v>2.3507548718440763</v>
      </c>
      <c r="D21" s="609">
        <f>D17/D8*100</f>
        <v>2.378404656368073</v>
      </c>
      <c r="E21" s="610">
        <f>ROUND(E17/E8*100,1)</f>
        <v>3</v>
      </c>
      <c r="F21" s="609">
        <f>F17/F8*100</f>
        <v>3.3142786508289355</v>
      </c>
      <c r="G21" s="608">
        <f>G17/G8*100</f>
        <v>3.8899204633753728</v>
      </c>
      <c r="H21" s="607">
        <v>0.57564181254643731</v>
      </c>
      <c r="I21" s="593">
        <v>17.399999999999999</v>
      </c>
      <c r="J21" s="607">
        <v>1.5391655915312965</v>
      </c>
      <c r="K21" s="593">
        <v>65.5</v>
      </c>
    </row>
    <row r="22" spans="2:11" ht="20.100000000000001" customHeight="1" thickBot="1" x14ac:dyDescent="0.25">
      <c r="B22" s="606" t="s">
        <v>206</v>
      </c>
      <c r="C22" s="605">
        <v>0</v>
      </c>
      <c r="D22" s="603"/>
      <c r="E22" s="604"/>
      <c r="F22" s="603"/>
      <c r="G22" s="602"/>
      <c r="H22" s="601">
        <v>0</v>
      </c>
      <c r="I22" s="600" t="s">
        <v>128</v>
      </c>
      <c r="J22" s="601">
        <v>0</v>
      </c>
      <c r="K22" s="600" t="s">
        <v>128</v>
      </c>
    </row>
    <row r="23" spans="2:11" ht="20.100000000000001" customHeight="1" x14ac:dyDescent="0.2">
      <c r="B23" s="599" t="s">
        <v>205</v>
      </c>
      <c r="C23" s="598">
        <v>26</v>
      </c>
      <c r="D23" s="597">
        <v>26</v>
      </c>
      <c r="E23" s="595">
        <v>26</v>
      </c>
      <c r="F23" s="596">
        <v>29</v>
      </c>
      <c r="G23" s="595">
        <v>29</v>
      </c>
      <c r="H23" s="594">
        <v>0</v>
      </c>
      <c r="I23" s="593">
        <v>0</v>
      </c>
      <c r="J23" s="594">
        <v>3</v>
      </c>
      <c r="K23" s="593">
        <v>11.5</v>
      </c>
    </row>
    <row r="24" spans="2:11" ht="20.100000000000001" customHeight="1" x14ac:dyDescent="0.2">
      <c r="B24" s="599" t="s">
        <v>204</v>
      </c>
      <c r="C24" s="598"/>
      <c r="D24" s="597"/>
      <c r="E24" s="595"/>
      <c r="F24" s="596"/>
      <c r="G24" s="595"/>
      <c r="H24" s="594">
        <v>0</v>
      </c>
      <c r="I24" s="593" t="s">
        <v>128</v>
      </c>
      <c r="J24" s="594">
        <v>0</v>
      </c>
      <c r="K24" s="593" t="s">
        <v>128</v>
      </c>
    </row>
    <row r="25" spans="2:11" ht="20.100000000000001" customHeight="1" x14ac:dyDescent="0.2">
      <c r="B25" s="599" t="s">
        <v>203</v>
      </c>
      <c r="C25" s="598">
        <v>5</v>
      </c>
      <c r="D25" s="597">
        <v>6</v>
      </c>
      <c r="E25" s="595">
        <v>3</v>
      </c>
      <c r="F25" s="596">
        <v>8</v>
      </c>
      <c r="G25" s="595">
        <v>10</v>
      </c>
      <c r="H25" s="594">
        <v>2</v>
      </c>
      <c r="I25" s="593">
        <v>25</v>
      </c>
      <c r="J25" s="594">
        <v>5</v>
      </c>
      <c r="K25" s="593">
        <v>100</v>
      </c>
    </row>
    <row r="26" spans="2:11" ht="20.100000000000001" customHeight="1" x14ac:dyDescent="0.2">
      <c r="B26" s="599" t="s">
        <v>202</v>
      </c>
      <c r="C26" s="598">
        <v>3</v>
      </c>
      <c r="D26" s="597">
        <v>4</v>
      </c>
      <c r="E26" s="595">
        <v>4</v>
      </c>
      <c r="F26" s="596">
        <v>7</v>
      </c>
      <c r="G26" s="595">
        <v>7</v>
      </c>
      <c r="H26" s="594">
        <v>0</v>
      </c>
      <c r="I26" s="593">
        <v>0</v>
      </c>
      <c r="J26" s="594">
        <v>4</v>
      </c>
      <c r="K26" s="593">
        <v>133.30000000000001</v>
      </c>
    </row>
    <row r="27" spans="2:11" ht="20.100000000000001" customHeight="1" thickBot="1" x14ac:dyDescent="0.25">
      <c r="B27" s="592" t="s">
        <v>201</v>
      </c>
      <c r="C27" s="591"/>
      <c r="D27" s="590"/>
      <c r="E27" s="588"/>
      <c r="F27" s="589"/>
      <c r="G27" s="588">
        <v>0</v>
      </c>
      <c r="H27" s="587">
        <v>0</v>
      </c>
      <c r="I27" s="586" t="s">
        <v>128</v>
      </c>
      <c r="J27" s="587">
        <v>0</v>
      </c>
      <c r="K27" s="586" t="s">
        <v>128</v>
      </c>
    </row>
    <row r="28" spans="2:11" ht="20.100000000000001" customHeight="1" x14ac:dyDescent="0.2"/>
    <row r="29" spans="2:11" ht="20.100000000000001" customHeight="1" x14ac:dyDescent="0.2"/>
    <row r="30" spans="2:11" ht="20.100000000000001" customHeight="1" x14ac:dyDescent="0.2"/>
    <row r="31" spans="2:11" ht="20.100000000000001" customHeight="1" x14ac:dyDescent="0.2"/>
  </sheetData>
  <mergeCells count="2">
    <mergeCell ref="H3:I4"/>
    <mergeCell ref="J3:K4"/>
  </mergeCells>
  <phoneticPr fontId="3"/>
  <pageMargins left="0.70866141732283472" right="0" top="0.9055118110236221" bottom="0.11811023622047245" header="0.51181102362204722" footer="0.51181102362204722"/>
  <pageSetup paperSize="9" scale="78" fitToHeight="0" orientation="landscape" horizontalDpi="4294967292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B1:L29"/>
  <sheetViews>
    <sheetView showGridLines="0" showZeros="0" zoomScale="80" zoomScaleNormal="80" workbookViewId="0">
      <pane xSplit="2" ySplit="5" topLeftCell="C6" activePane="bottomRight" state="frozen"/>
      <selection activeCell="G9" sqref="G9"/>
      <selection pane="topRight" activeCell="G9" sqref="G9"/>
      <selection pane="bottomLeft" activeCell="G9" sqref="G9"/>
      <selection pane="bottomRight" activeCell="B1" sqref="B1"/>
    </sheetView>
  </sheetViews>
  <sheetFormatPr defaultColWidth="10.69921875" defaultRowHeight="17.25" x14ac:dyDescent="0.2"/>
  <cols>
    <col min="1" max="1" width="2.796875" style="585" customWidth="1"/>
    <col min="2" max="2" width="21" style="585" customWidth="1"/>
    <col min="3" max="7" width="12.69921875" style="585" customWidth="1"/>
    <col min="8" max="11" width="13.296875" style="585" customWidth="1"/>
    <col min="12" max="12" width="2.3984375" style="585" customWidth="1"/>
    <col min="13" max="16384" width="10.69921875" style="585"/>
  </cols>
  <sheetData>
    <row r="1" spans="2:12" ht="20.100000000000001" customHeight="1" x14ac:dyDescent="0.2">
      <c r="B1" s="650" t="s">
        <v>242</v>
      </c>
    </row>
    <row r="2" spans="2:12" ht="20.100000000000001" customHeight="1" thickBot="1" x14ac:dyDescent="0.25">
      <c r="B2" s="649"/>
      <c r="C2" s="649"/>
      <c r="D2" s="649"/>
      <c r="E2" s="649"/>
      <c r="F2" s="649"/>
      <c r="G2" s="649"/>
      <c r="I2" s="644"/>
      <c r="K2" s="648" t="s">
        <v>232</v>
      </c>
    </row>
    <row r="3" spans="2:12" ht="20.100000000000001" customHeight="1" x14ac:dyDescent="0.2">
      <c r="B3" s="680" t="s">
        <v>231</v>
      </c>
      <c r="C3" s="679"/>
      <c r="D3" s="679"/>
      <c r="E3" s="678"/>
      <c r="F3" s="645"/>
      <c r="G3" s="677"/>
      <c r="H3" s="857" t="s">
        <v>77</v>
      </c>
      <c r="I3" s="858"/>
      <c r="J3" s="861" t="s">
        <v>76</v>
      </c>
      <c r="K3" s="858"/>
      <c r="L3" s="651"/>
    </row>
    <row r="4" spans="2:12" ht="20.100000000000001" customHeight="1" x14ac:dyDescent="0.2">
      <c r="B4" s="651"/>
      <c r="C4" s="676" t="s">
        <v>230</v>
      </c>
      <c r="D4" s="675" t="s">
        <v>229</v>
      </c>
      <c r="E4" s="674" t="s">
        <v>228</v>
      </c>
      <c r="F4" s="674" t="s">
        <v>227</v>
      </c>
      <c r="G4" s="640" t="s">
        <v>226</v>
      </c>
      <c r="H4" s="859"/>
      <c r="I4" s="860"/>
      <c r="J4" s="862"/>
      <c r="K4" s="860"/>
      <c r="L4" s="651"/>
    </row>
    <row r="5" spans="2:12" ht="30" thickBot="1" x14ac:dyDescent="0.25">
      <c r="B5" s="673" t="s">
        <v>225</v>
      </c>
      <c r="C5" s="637" t="s">
        <v>69</v>
      </c>
      <c r="D5" s="636"/>
      <c r="E5" s="635"/>
      <c r="F5" s="635" t="s">
        <v>241</v>
      </c>
      <c r="G5" s="634" t="s">
        <v>240</v>
      </c>
      <c r="H5" s="633" t="s">
        <v>93</v>
      </c>
      <c r="I5" s="631" t="s">
        <v>224</v>
      </c>
      <c r="J5" s="632" t="s">
        <v>92</v>
      </c>
      <c r="K5" s="631" t="s">
        <v>223</v>
      </c>
      <c r="L5" s="651"/>
    </row>
    <row r="6" spans="2:12" ht="20.100000000000001" customHeight="1" thickBot="1" x14ac:dyDescent="0.25">
      <c r="B6" s="630" t="s">
        <v>222</v>
      </c>
      <c r="C6" s="426">
        <v>56853086</v>
      </c>
      <c r="D6" s="426">
        <v>59068507</v>
      </c>
      <c r="E6" s="654">
        <v>60084579</v>
      </c>
      <c r="F6" s="590">
        <v>61099901</v>
      </c>
      <c r="G6" s="588">
        <v>62587413</v>
      </c>
      <c r="H6" s="616">
        <v>1487512</v>
      </c>
      <c r="I6" s="615">
        <v>2.4</v>
      </c>
      <c r="J6" s="616">
        <v>5734327</v>
      </c>
      <c r="K6" s="615">
        <v>10.1</v>
      </c>
      <c r="L6" s="651"/>
    </row>
    <row r="7" spans="2:12" ht="20.100000000000001" customHeight="1" x14ac:dyDescent="0.2">
      <c r="B7" s="627" t="s">
        <v>221</v>
      </c>
      <c r="C7" s="656">
        <v>56281601</v>
      </c>
      <c r="D7" s="656">
        <v>58827045</v>
      </c>
      <c r="E7" s="655">
        <v>59857387</v>
      </c>
      <c r="F7" s="597">
        <v>60953201</v>
      </c>
      <c r="G7" s="595">
        <v>61939462</v>
      </c>
      <c r="H7" s="626">
        <v>986261</v>
      </c>
      <c r="I7" s="625">
        <v>1.6</v>
      </c>
      <c r="J7" s="626">
        <v>5657861</v>
      </c>
      <c r="K7" s="625">
        <v>10.1</v>
      </c>
      <c r="L7" s="651"/>
    </row>
    <row r="8" spans="2:12" ht="20.100000000000001" customHeight="1" x14ac:dyDescent="0.2">
      <c r="B8" s="624" t="s">
        <v>239</v>
      </c>
      <c r="C8" s="446">
        <v>49033536</v>
      </c>
      <c r="D8" s="446">
        <v>51369908</v>
      </c>
      <c r="E8" s="672">
        <v>53099821</v>
      </c>
      <c r="F8" s="622">
        <v>54322793</v>
      </c>
      <c r="G8" s="620">
        <v>55067532</v>
      </c>
      <c r="H8" s="619">
        <v>744739</v>
      </c>
      <c r="I8" s="618">
        <v>1.4</v>
      </c>
      <c r="J8" s="619">
        <v>6033996</v>
      </c>
      <c r="K8" s="618">
        <v>12.3</v>
      </c>
      <c r="L8" s="651"/>
    </row>
    <row r="9" spans="2:12" ht="20.100000000000001" customHeight="1" thickBot="1" x14ac:dyDescent="0.25">
      <c r="B9" s="617" t="s">
        <v>219</v>
      </c>
      <c r="C9" s="426">
        <v>571485</v>
      </c>
      <c r="D9" s="426">
        <v>241462</v>
      </c>
      <c r="E9" s="654">
        <v>227192</v>
      </c>
      <c r="F9" s="590">
        <v>146700</v>
      </c>
      <c r="G9" s="588">
        <v>647951</v>
      </c>
      <c r="H9" s="616">
        <v>501251</v>
      </c>
      <c r="I9" s="615">
        <v>341.7</v>
      </c>
      <c r="J9" s="616">
        <v>76466</v>
      </c>
      <c r="K9" s="615">
        <v>13.4</v>
      </c>
      <c r="L9" s="651"/>
    </row>
    <row r="10" spans="2:12" ht="20.100000000000001" customHeight="1" thickBot="1" x14ac:dyDescent="0.25">
      <c r="B10" s="617" t="s">
        <v>218</v>
      </c>
      <c r="C10" s="426">
        <v>62779767</v>
      </c>
      <c r="D10" s="426">
        <v>58482537</v>
      </c>
      <c r="E10" s="654">
        <v>59892549</v>
      </c>
      <c r="F10" s="590">
        <v>61008463</v>
      </c>
      <c r="G10" s="588">
        <v>63254419</v>
      </c>
      <c r="H10" s="616">
        <v>2245956</v>
      </c>
      <c r="I10" s="615">
        <v>3.7</v>
      </c>
      <c r="J10" s="616">
        <v>474652</v>
      </c>
      <c r="K10" s="615">
        <v>0.8</v>
      </c>
      <c r="L10" s="651"/>
    </row>
    <row r="11" spans="2:12" ht="20.100000000000001" customHeight="1" x14ac:dyDescent="0.2">
      <c r="B11" s="627" t="s">
        <v>217</v>
      </c>
      <c r="C11" s="656">
        <v>55697623</v>
      </c>
      <c r="D11" s="656">
        <v>57921812</v>
      </c>
      <c r="E11" s="655">
        <v>59382834</v>
      </c>
      <c r="F11" s="597">
        <v>60502566</v>
      </c>
      <c r="G11" s="595">
        <v>61713153</v>
      </c>
      <c r="H11" s="626">
        <v>1210587</v>
      </c>
      <c r="I11" s="625">
        <v>2</v>
      </c>
      <c r="J11" s="626">
        <v>6015530</v>
      </c>
      <c r="K11" s="625">
        <v>10.8</v>
      </c>
      <c r="L11" s="651"/>
    </row>
    <row r="12" spans="2:12" ht="20.100000000000001" customHeight="1" x14ac:dyDescent="0.2">
      <c r="B12" s="624" t="s">
        <v>238</v>
      </c>
      <c r="C12" s="446">
        <v>52187940</v>
      </c>
      <c r="D12" s="446">
        <v>54245368</v>
      </c>
      <c r="E12" s="672">
        <v>55662036</v>
      </c>
      <c r="F12" s="622">
        <v>56354460</v>
      </c>
      <c r="G12" s="620">
        <v>57269928</v>
      </c>
      <c r="H12" s="619">
        <v>915468</v>
      </c>
      <c r="I12" s="618">
        <v>1.6</v>
      </c>
      <c r="J12" s="619">
        <v>5081988</v>
      </c>
      <c r="K12" s="618">
        <v>9.6999999999999993</v>
      </c>
      <c r="L12" s="651"/>
    </row>
    <row r="13" spans="2:12" ht="20.100000000000001" customHeight="1" thickBot="1" x14ac:dyDescent="0.25">
      <c r="B13" s="617" t="s">
        <v>215</v>
      </c>
      <c r="C13" s="426">
        <v>7082144</v>
      </c>
      <c r="D13" s="426">
        <v>560725</v>
      </c>
      <c r="E13" s="654">
        <v>509715</v>
      </c>
      <c r="F13" s="590">
        <v>505897</v>
      </c>
      <c r="G13" s="588">
        <v>1541266</v>
      </c>
      <c r="H13" s="616">
        <v>1035369</v>
      </c>
      <c r="I13" s="615">
        <v>204.7</v>
      </c>
      <c r="J13" s="616">
        <v>-5540878</v>
      </c>
      <c r="K13" s="615">
        <v>-78.2</v>
      </c>
      <c r="L13" s="651"/>
    </row>
    <row r="14" spans="2:12" ht="20.100000000000001" customHeight="1" x14ac:dyDescent="0.2">
      <c r="B14" s="627" t="s">
        <v>214</v>
      </c>
      <c r="C14" s="656">
        <v>583978</v>
      </c>
      <c r="D14" s="656">
        <v>905233</v>
      </c>
      <c r="E14" s="655">
        <v>474553</v>
      </c>
      <c r="F14" s="655">
        <f>F7-F11</f>
        <v>450635</v>
      </c>
      <c r="G14" s="595">
        <f>G7-G11</f>
        <v>226309</v>
      </c>
      <c r="H14" s="626">
        <v>-224326</v>
      </c>
      <c r="I14" s="625">
        <v>-49.8</v>
      </c>
      <c r="J14" s="626">
        <v>-357669</v>
      </c>
      <c r="K14" s="625">
        <v>-61.2</v>
      </c>
      <c r="L14" s="651"/>
    </row>
    <row r="15" spans="2:12" ht="20.100000000000001" customHeight="1" thickBot="1" x14ac:dyDescent="0.25">
      <c r="B15" s="617" t="s">
        <v>213</v>
      </c>
      <c r="C15" s="426">
        <v>-6510659</v>
      </c>
      <c r="D15" s="426">
        <v>-319263</v>
      </c>
      <c r="E15" s="654">
        <v>-282523</v>
      </c>
      <c r="F15" s="654">
        <f>F9-F13</f>
        <v>-359197</v>
      </c>
      <c r="G15" s="588">
        <f>G9-G13</f>
        <v>-893315</v>
      </c>
      <c r="H15" s="616">
        <v>-534118</v>
      </c>
      <c r="I15" s="615">
        <v>148.69999999999999</v>
      </c>
      <c r="J15" s="616">
        <v>5617344</v>
      </c>
      <c r="K15" s="615">
        <v>-86.3</v>
      </c>
      <c r="L15" s="651"/>
    </row>
    <row r="16" spans="2:12" ht="20.100000000000001" customHeight="1" thickBot="1" x14ac:dyDescent="0.25">
      <c r="B16" s="617" t="s">
        <v>212</v>
      </c>
      <c r="C16" s="426">
        <v>-5926681</v>
      </c>
      <c r="D16" s="426">
        <v>585970</v>
      </c>
      <c r="E16" s="654">
        <v>192030</v>
      </c>
      <c r="F16" s="654">
        <f>F6-F10</f>
        <v>91438</v>
      </c>
      <c r="G16" s="588">
        <f>G6-G10</f>
        <v>-667006</v>
      </c>
      <c r="H16" s="616">
        <v>-758444</v>
      </c>
      <c r="I16" s="615">
        <v>-829.5</v>
      </c>
      <c r="J16" s="616">
        <v>5259675</v>
      </c>
      <c r="K16" s="615">
        <v>-88.7</v>
      </c>
      <c r="L16" s="651"/>
    </row>
    <row r="17" spans="2:12" ht="20.100000000000001" customHeight="1" x14ac:dyDescent="0.2">
      <c r="B17" s="663" t="s">
        <v>237</v>
      </c>
      <c r="C17" s="656">
        <v>24288294</v>
      </c>
      <c r="D17" s="671">
        <v>23610593</v>
      </c>
      <c r="E17" s="670">
        <v>23436467</v>
      </c>
      <c r="F17" s="669">
        <v>23357250</v>
      </c>
      <c r="G17" s="668">
        <v>24024775</v>
      </c>
      <c r="H17" s="626">
        <v>667525</v>
      </c>
      <c r="I17" s="625">
        <v>2.9</v>
      </c>
      <c r="J17" s="626">
        <v>-263519</v>
      </c>
      <c r="K17" s="625">
        <v>-1.1000000000000001</v>
      </c>
      <c r="L17" s="651"/>
    </row>
    <row r="18" spans="2:12" ht="20.100000000000001" customHeight="1" thickBot="1" x14ac:dyDescent="0.25">
      <c r="B18" s="659" t="s">
        <v>236</v>
      </c>
      <c r="C18" s="426">
        <v>566350</v>
      </c>
      <c r="D18" s="667">
        <v>158679</v>
      </c>
      <c r="E18" s="666">
        <v>164364</v>
      </c>
      <c r="F18" s="665"/>
      <c r="G18" s="664">
        <v>125662</v>
      </c>
      <c r="H18" s="616">
        <v>125662</v>
      </c>
      <c r="I18" s="615" t="s">
        <v>289</v>
      </c>
      <c r="J18" s="616">
        <v>-440688</v>
      </c>
      <c r="K18" s="615">
        <v>-77.8</v>
      </c>
      <c r="L18" s="651"/>
    </row>
    <row r="19" spans="2:12" ht="20.100000000000001" customHeight="1" x14ac:dyDescent="0.2">
      <c r="B19" s="627" t="s">
        <v>209</v>
      </c>
      <c r="C19" s="662">
        <v>101.04847921427455</v>
      </c>
      <c r="D19" s="662">
        <v>101.56285338587128</v>
      </c>
      <c r="E19" s="661">
        <v>100.79914171829523</v>
      </c>
      <c r="F19" s="661">
        <f>F7/F11*100</f>
        <v>100.74481964946742</v>
      </c>
      <c r="G19" s="608">
        <f>G7/G11*100</f>
        <v>100.36671112882532</v>
      </c>
      <c r="H19" s="660">
        <v>-0.3781085206421011</v>
      </c>
      <c r="I19" s="625">
        <v>-0.4</v>
      </c>
      <c r="J19" s="660">
        <v>-0.68176808544923517</v>
      </c>
      <c r="K19" s="625">
        <v>-0.7</v>
      </c>
      <c r="L19" s="651"/>
    </row>
    <row r="20" spans="2:12" ht="20.100000000000001" customHeight="1" x14ac:dyDescent="0.2">
      <c r="B20" s="627" t="s">
        <v>208</v>
      </c>
      <c r="C20" s="662">
        <v>90.559568339907983</v>
      </c>
      <c r="D20" s="662">
        <v>101.00195721673293</v>
      </c>
      <c r="E20" s="661">
        <v>100.32062418983037</v>
      </c>
      <c r="F20" s="661">
        <f>F6/F10*100</f>
        <v>100.14987756698608</v>
      </c>
      <c r="G20" s="608">
        <f>G6/G10*100</f>
        <v>98.945518731268407</v>
      </c>
      <c r="H20" s="660">
        <v>-1.2043588357176702</v>
      </c>
      <c r="I20" s="625">
        <v>-1.2</v>
      </c>
      <c r="J20" s="660">
        <v>8.3859503913604243</v>
      </c>
      <c r="K20" s="625">
        <v>9.3000000000000007</v>
      </c>
      <c r="L20" s="651"/>
    </row>
    <row r="21" spans="2:12" ht="20.100000000000001" customHeight="1" x14ac:dyDescent="0.2">
      <c r="B21" s="663" t="s">
        <v>235</v>
      </c>
      <c r="C21" s="662">
        <v>49.534045433721118</v>
      </c>
      <c r="D21" s="662">
        <v>45.961914122953075</v>
      </c>
      <c r="E21" s="661">
        <v>44.1</v>
      </c>
      <c r="F21" s="661">
        <f>F17/F8*100</f>
        <v>42.997144863298907</v>
      </c>
      <c r="G21" s="608">
        <f>G17/G8*100</f>
        <v>43.627840448705783</v>
      </c>
      <c r="H21" s="660">
        <v>0.63069558540687609</v>
      </c>
      <c r="I21" s="625">
        <v>1.5</v>
      </c>
      <c r="J21" s="660">
        <v>-5.9062049850153358</v>
      </c>
      <c r="K21" s="625">
        <v>-11.9</v>
      </c>
      <c r="L21" s="651"/>
    </row>
    <row r="22" spans="2:12" ht="20.100000000000001" customHeight="1" thickBot="1" x14ac:dyDescent="0.25">
      <c r="B22" s="659" t="s">
        <v>234</v>
      </c>
      <c r="C22" s="658">
        <v>1.1550258174323793</v>
      </c>
      <c r="D22" s="658">
        <v>0.30889484949048385</v>
      </c>
      <c r="E22" s="657">
        <v>0.30953776661507015</v>
      </c>
      <c r="F22" s="657">
        <f>F18/F8*100</f>
        <v>0</v>
      </c>
      <c r="G22" s="602">
        <f>G18/G8*100</f>
        <v>0.22819617192940478</v>
      </c>
      <c r="H22" s="616">
        <v>0.22819617192940478</v>
      </c>
      <c r="I22" s="615" t="s">
        <v>289</v>
      </c>
      <c r="J22" s="616">
        <v>-0.92682964550297453</v>
      </c>
      <c r="K22" s="615">
        <v>-80.2</v>
      </c>
      <c r="L22" s="651"/>
    </row>
    <row r="23" spans="2:12" ht="20.100000000000001" customHeight="1" x14ac:dyDescent="0.2">
      <c r="B23" s="627" t="s">
        <v>205</v>
      </c>
      <c r="C23" s="656">
        <v>13</v>
      </c>
      <c r="D23" s="656">
        <v>13</v>
      </c>
      <c r="E23" s="655">
        <v>13</v>
      </c>
      <c r="F23" s="597">
        <v>13</v>
      </c>
      <c r="G23" s="595">
        <v>13</v>
      </c>
      <c r="H23" s="626">
        <v>0</v>
      </c>
      <c r="I23" s="625">
        <v>0</v>
      </c>
      <c r="J23" s="626">
        <v>0</v>
      </c>
      <c r="K23" s="625">
        <v>0</v>
      </c>
      <c r="L23" s="651"/>
    </row>
    <row r="24" spans="2:12" ht="20.100000000000001" customHeight="1" x14ac:dyDescent="0.2">
      <c r="B24" s="627" t="s">
        <v>204</v>
      </c>
      <c r="C24" s="656"/>
      <c r="D24" s="656"/>
      <c r="E24" s="655"/>
      <c r="F24" s="597"/>
      <c r="G24" s="595"/>
      <c r="H24" s="626">
        <v>0</v>
      </c>
      <c r="I24" s="625" t="s">
        <v>128</v>
      </c>
      <c r="J24" s="626">
        <v>0</v>
      </c>
      <c r="K24" s="625" t="s">
        <v>128</v>
      </c>
      <c r="L24" s="651"/>
    </row>
    <row r="25" spans="2:12" ht="20.100000000000001" customHeight="1" x14ac:dyDescent="0.2">
      <c r="B25" s="627" t="s">
        <v>203</v>
      </c>
      <c r="C25" s="656">
        <v>7</v>
      </c>
      <c r="D25" s="656">
        <v>4</v>
      </c>
      <c r="E25" s="655">
        <v>2</v>
      </c>
      <c r="F25" s="597">
        <v>5</v>
      </c>
      <c r="G25" s="595">
        <v>5</v>
      </c>
      <c r="H25" s="626">
        <v>0</v>
      </c>
      <c r="I25" s="625">
        <v>0</v>
      </c>
      <c r="J25" s="626">
        <v>-2</v>
      </c>
      <c r="K25" s="625">
        <v>-28.6</v>
      </c>
      <c r="L25" s="651"/>
    </row>
    <row r="26" spans="2:12" ht="20.100000000000001" customHeight="1" x14ac:dyDescent="0.2">
      <c r="B26" s="627" t="s">
        <v>202</v>
      </c>
      <c r="C26" s="656">
        <v>11</v>
      </c>
      <c r="D26" s="656">
        <v>10</v>
      </c>
      <c r="E26" s="655">
        <v>10</v>
      </c>
      <c r="F26" s="597">
        <v>10</v>
      </c>
      <c r="G26" s="595">
        <v>10</v>
      </c>
      <c r="H26" s="626">
        <v>0</v>
      </c>
      <c r="I26" s="625">
        <v>0</v>
      </c>
      <c r="J26" s="626">
        <v>-1</v>
      </c>
      <c r="K26" s="625">
        <v>-9.1</v>
      </c>
      <c r="L26" s="651"/>
    </row>
    <row r="27" spans="2:12" ht="20.100000000000001" customHeight="1" thickBot="1" x14ac:dyDescent="0.25">
      <c r="B27" s="617" t="s">
        <v>201</v>
      </c>
      <c r="C27" s="426">
        <v>2</v>
      </c>
      <c r="D27" s="426">
        <v>1</v>
      </c>
      <c r="E27" s="654">
        <v>1</v>
      </c>
      <c r="F27" s="590">
        <v>0</v>
      </c>
      <c r="G27" s="588">
        <v>1</v>
      </c>
      <c r="H27" s="653">
        <v>1</v>
      </c>
      <c r="I27" s="652" t="s">
        <v>289</v>
      </c>
      <c r="J27" s="653">
        <v>-1</v>
      </c>
      <c r="K27" s="652">
        <v>-50</v>
      </c>
      <c r="L27" s="651"/>
    </row>
    <row r="28" spans="2:12" ht="20.100000000000001" customHeight="1" x14ac:dyDescent="0.2"/>
    <row r="29" spans="2:12" ht="20.100000000000001" customHeight="1" x14ac:dyDescent="0.2"/>
  </sheetData>
  <mergeCells count="2">
    <mergeCell ref="H3:I4"/>
    <mergeCell ref="J3:K4"/>
  </mergeCells>
  <phoneticPr fontId="3"/>
  <pageMargins left="0.70866141732283472" right="0" top="0.9055118110236221" bottom="0.11811023622047245" header="0.51181102362204722" footer="0.51181102362204722"/>
  <pageSetup paperSize="9" scale="75" orientation="landscape" horizontalDpi="300" verticalDpi="300" r:id="rId1"/>
  <headerFooter alignWithMargins="0"/>
  <rowBreaks count="1" manualBreakCount="1">
    <brk id="31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B1:L29"/>
  <sheetViews>
    <sheetView showGridLines="0" showZeros="0" zoomScale="90" zoomScaleNormal="90" workbookViewId="0">
      <pane xSplit="2" ySplit="5" topLeftCell="C6" activePane="bottomRight" state="frozen"/>
      <selection activeCell="G9" sqref="G9"/>
      <selection pane="topRight" activeCell="G9" sqref="G9"/>
      <selection pane="bottomLeft" activeCell="G9" sqref="G9"/>
      <selection pane="bottomRight" activeCell="B1" sqref="B1"/>
    </sheetView>
  </sheetViews>
  <sheetFormatPr defaultColWidth="10.69921875" defaultRowHeight="17.25" x14ac:dyDescent="0.2"/>
  <cols>
    <col min="1" max="1" width="2.796875" style="681" customWidth="1"/>
    <col min="2" max="2" width="21" style="681" customWidth="1"/>
    <col min="3" max="7" width="12.69921875" style="681" customWidth="1"/>
    <col min="8" max="11" width="13.296875" style="585" customWidth="1"/>
    <col min="12" max="12" width="2.3984375" style="681" customWidth="1"/>
    <col min="13" max="16384" width="10.69921875" style="681"/>
  </cols>
  <sheetData>
    <row r="1" spans="2:12" ht="20.100000000000001" customHeight="1" x14ac:dyDescent="0.2">
      <c r="B1" s="708" t="s">
        <v>249</v>
      </c>
    </row>
    <row r="2" spans="2:12" ht="20.100000000000001" customHeight="1" thickBot="1" x14ac:dyDescent="0.25">
      <c r="B2" s="701"/>
      <c r="C2" s="707"/>
      <c r="D2" s="707"/>
      <c r="E2" s="707"/>
      <c r="F2" s="707"/>
      <c r="G2" s="707"/>
      <c r="I2" s="644"/>
      <c r="K2" s="648" t="s">
        <v>232</v>
      </c>
    </row>
    <row r="3" spans="2:12" ht="20.100000000000001" customHeight="1" x14ac:dyDescent="0.2">
      <c r="B3" s="706" t="s">
        <v>231</v>
      </c>
      <c r="C3" s="705"/>
      <c r="D3" s="704"/>
      <c r="E3" s="703"/>
      <c r="F3" s="702"/>
      <c r="G3" s="701"/>
      <c r="H3" s="857" t="s">
        <v>77</v>
      </c>
      <c r="I3" s="858"/>
      <c r="J3" s="861" t="s">
        <v>76</v>
      </c>
      <c r="K3" s="858"/>
      <c r="L3" s="682"/>
    </row>
    <row r="4" spans="2:12" ht="20.100000000000001" customHeight="1" x14ac:dyDescent="0.2">
      <c r="B4" s="700"/>
      <c r="C4" s="699" t="s">
        <v>248</v>
      </c>
      <c r="D4" s="639" t="s">
        <v>247</v>
      </c>
      <c r="E4" s="674" t="s">
        <v>246</v>
      </c>
      <c r="F4" s="674" t="s">
        <v>245</v>
      </c>
      <c r="G4" s="640" t="s">
        <v>244</v>
      </c>
      <c r="H4" s="859"/>
      <c r="I4" s="860"/>
      <c r="J4" s="862"/>
      <c r="K4" s="860"/>
      <c r="L4" s="682"/>
    </row>
    <row r="5" spans="2:12" ht="30" thickBot="1" x14ac:dyDescent="0.25">
      <c r="B5" s="695" t="s">
        <v>225</v>
      </c>
      <c r="C5" s="637" t="s">
        <v>69</v>
      </c>
      <c r="D5" s="636"/>
      <c r="E5" s="635"/>
      <c r="F5" s="635" t="s">
        <v>68</v>
      </c>
      <c r="G5" s="634" t="s">
        <v>66</v>
      </c>
      <c r="H5" s="633" t="s">
        <v>93</v>
      </c>
      <c r="I5" s="631" t="s">
        <v>224</v>
      </c>
      <c r="J5" s="632" t="s">
        <v>92</v>
      </c>
      <c r="K5" s="631" t="s">
        <v>223</v>
      </c>
      <c r="L5" s="682"/>
    </row>
    <row r="6" spans="2:12" ht="19.5" customHeight="1" thickBot="1" x14ac:dyDescent="0.25">
      <c r="B6" s="698" t="s">
        <v>222</v>
      </c>
      <c r="C6" s="683">
        <v>33009693</v>
      </c>
      <c r="D6" s="588">
        <v>42709890</v>
      </c>
      <c r="E6" s="654">
        <v>43980106</v>
      </c>
      <c r="F6" s="590">
        <v>47441128</v>
      </c>
      <c r="G6" s="588">
        <v>50949545</v>
      </c>
      <c r="H6" s="616">
        <v>3508417</v>
      </c>
      <c r="I6" s="615">
        <v>7.4</v>
      </c>
      <c r="J6" s="616">
        <v>17939852</v>
      </c>
      <c r="K6" s="615">
        <v>54.3</v>
      </c>
      <c r="L6" s="682"/>
    </row>
    <row r="7" spans="2:12" ht="20.100000000000001" customHeight="1" x14ac:dyDescent="0.2">
      <c r="B7" s="686" t="s">
        <v>221</v>
      </c>
      <c r="C7" s="685">
        <v>32917253</v>
      </c>
      <c r="D7" s="595">
        <v>42610240</v>
      </c>
      <c r="E7" s="655">
        <v>43820317</v>
      </c>
      <c r="F7" s="597">
        <v>47364051</v>
      </c>
      <c r="G7" s="595">
        <v>49877445</v>
      </c>
      <c r="H7" s="626">
        <v>2513394</v>
      </c>
      <c r="I7" s="625">
        <v>5.3</v>
      </c>
      <c r="J7" s="626">
        <v>16960192</v>
      </c>
      <c r="K7" s="625">
        <v>51.5</v>
      </c>
      <c r="L7" s="682"/>
    </row>
    <row r="8" spans="2:12" ht="20.100000000000001" customHeight="1" x14ac:dyDescent="0.2">
      <c r="B8" s="697" t="s">
        <v>220</v>
      </c>
      <c r="C8" s="696">
        <v>15237202</v>
      </c>
      <c r="D8" s="620">
        <v>17789859</v>
      </c>
      <c r="E8" s="672">
        <v>18431032</v>
      </c>
      <c r="F8" s="622">
        <v>19612024</v>
      </c>
      <c r="G8" s="620">
        <v>21839879</v>
      </c>
      <c r="H8" s="619">
        <v>2227855</v>
      </c>
      <c r="I8" s="618">
        <v>11.4</v>
      </c>
      <c r="J8" s="619">
        <v>6602677</v>
      </c>
      <c r="K8" s="618">
        <v>43.3</v>
      </c>
      <c r="L8" s="682"/>
    </row>
    <row r="9" spans="2:12" ht="20.100000000000001" customHeight="1" thickBot="1" x14ac:dyDescent="0.25">
      <c r="B9" s="695" t="s">
        <v>219</v>
      </c>
      <c r="C9" s="683">
        <v>92440</v>
      </c>
      <c r="D9" s="588">
        <v>99650</v>
      </c>
      <c r="E9" s="654">
        <v>159789</v>
      </c>
      <c r="F9" s="590">
        <v>77077</v>
      </c>
      <c r="G9" s="588">
        <v>1072100</v>
      </c>
      <c r="H9" s="616">
        <v>995023</v>
      </c>
      <c r="I9" s="615">
        <v>1290.9000000000001</v>
      </c>
      <c r="J9" s="616">
        <v>979660</v>
      </c>
      <c r="K9" s="615">
        <v>1059.8</v>
      </c>
      <c r="L9" s="682"/>
    </row>
    <row r="10" spans="2:12" ht="20.100000000000001" customHeight="1" thickBot="1" x14ac:dyDescent="0.25">
      <c r="B10" s="695" t="s">
        <v>218</v>
      </c>
      <c r="C10" s="683">
        <v>31344079</v>
      </c>
      <c r="D10" s="588">
        <v>41703504</v>
      </c>
      <c r="E10" s="654">
        <v>41885712</v>
      </c>
      <c r="F10" s="590">
        <v>43867507</v>
      </c>
      <c r="G10" s="588">
        <v>45267361</v>
      </c>
      <c r="H10" s="616">
        <v>1399854</v>
      </c>
      <c r="I10" s="615">
        <v>3.2</v>
      </c>
      <c r="J10" s="616">
        <v>13923282</v>
      </c>
      <c r="K10" s="615">
        <v>44.4</v>
      </c>
      <c r="L10" s="682"/>
    </row>
    <row r="11" spans="2:12" ht="20.100000000000001" customHeight="1" x14ac:dyDescent="0.2">
      <c r="B11" s="686" t="s">
        <v>217</v>
      </c>
      <c r="C11" s="685">
        <v>30708089</v>
      </c>
      <c r="D11" s="595">
        <v>41173690</v>
      </c>
      <c r="E11" s="655">
        <v>41697999</v>
      </c>
      <c r="F11" s="597">
        <v>43827136</v>
      </c>
      <c r="G11" s="595">
        <v>45229809</v>
      </c>
      <c r="H11" s="626">
        <v>1402673</v>
      </c>
      <c r="I11" s="625">
        <v>3.2</v>
      </c>
      <c r="J11" s="626">
        <v>14521720</v>
      </c>
      <c r="K11" s="625">
        <v>47.3</v>
      </c>
      <c r="L11" s="682"/>
    </row>
    <row r="12" spans="2:12" ht="20.100000000000001" customHeight="1" x14ac:dyDescent="0.2">
      <c r="B12" s="697" t="s">
        <v>216</v>
      </c>
      <c r="C12" s="696">
        <v>24600474</v>
      </c>
      <c r="D12" s="620">
        <v>33585681</v>
      </c>
      <c r="E12" s="672">
        <v>34398618</v>
      </c>
      <c r="F12" s="622">
        <v>36548786</v>
      </c>
      <c r="G12" s="620">
        <v>38247549</v>
      </c>
      <c r="H12" s="619">
        <v>1698763</v>
      </c>
      <c r="I12" s="618">
        <v>4.5999999999999996</v>
      </c>
      <c r="J12" s="619">
        <v>13647075</v>
      </c>
      <c r="K12" s="618">
        <v>55.5</v>
      </c>
      <c r="L12" s="682"/>
    </row>
    <row r="13" spans="2:12" ht="20.100000000000001" customHeight="1" thickBot="1" x14ac:dyDescent="0.25">
      <c r="B13" s="695" t="s">
        <v>215</v>
      </c>
      <c r="C13" s="683">
        <v>635990</v>
      </c>
      <c r="D13" s="588">
        <v>529814</v>
      </c>
      <c r="E13" s="654">
        <v>187713</v>
      </c>
      <c r="F13" s="590">
        <v>40371</v>
      </c>
      <c r="G13" s="588">
        <v>37552</v>
      </c>
      <c r="H13" s="616">
        <v>-2819</v>
      </c>
      <c r="I13" s="615">
        <v>-7</v>
      </c>
      <c r="J13" s="616">
        <v>-598438</v>
      </c>
      <c r="K13" s="615">
        <v>-94.1</v>
      </c>
      <c r="L13" s="682"/>
    </row>
    <row r="14" spans="2:12" ht="20.100000000000001" customHeight="1" x14ac:dyDescent="0.2">
      <c r="B14" s="686" t="s">
        <v>214</v>
      </c>
      <c r="C14" s="685">
        <v>2209164</v>
      </c>
      <c r="D14" s="595">
        <v>1436550</v>
      </c>
      <c r="E14" s="655">
        <v>2122318</v>
      </c>
      <c r="F14" s="597">
        <f>F7-F11</f>
        <v>3536915</v>
      </c>
      <c r="G14" s="595">
        <f>G7-G11</f>
        <v>4647636</v>
      </c>
      <c r="H14" s="626">
        <v>1110721</v>
      </c>
      <c r="I14" s="625">
        <v>31.4</v>
      </c>
      <c r="J14" s="626">
        <v>2438472</v>
      </c>
      <c r="K14" s="625">
        <v>110.4</v>
      </c>
      <c r="L14" s="682"/>
    </row>
    <row r="15" spans="2:12" ht="20.100000000000001" customHeight="1" thickBot="1" x14ac:dyDescent="0.25">
      <c r="B15" s="695" t="s">
        <v>213</v>
      </c>
      <c r="C15" s="683">
        <v>-543550</v>
      </c>
      <c r="D15" s="588">
        <v>-430164</v>
      </c>
      <c r="E15" s="654">
        <v>-27924</v>
      </c>
      <c r="F15" s="590">
        <f>F9-F13</f>
        <v>36706</v>
      </c>
      <c r="G15" s="588">
        <f>G9-G13</f>
        <v>1034548</v>
      </c>
      <c r="H15" s="616">
        <v>997842</v>
      </c>
      <c r="I15" s="615">
        <v>2718.5</v>
      </c>
      <c r="J15" s="616">
        <v>1578098</v>
      </c>
      <c r="K15" s="615">
        <v>-290.3</v>
      </c>
      <c r="L15" s="682"/>
    </row>
    <row r="16" spans="2:12" ht="20.100000000000001" customHeight="1" thickBot="1" x14ac:dyDescent="0.25">
      <c r="B16" s="695" t="s">
        <v>212</v>
      </c>
      <c r="C16" s="683">
        <v>1665614</v>
      </c>
      <c r="D16" s="588">
        <v>1006386</v>
      </c>
      <c r="E16" s="654">
        <v>2094394</v>
      </c>
      <c r="F16" s="590">
        <f>F6-F10</f>
        <v>3573621</v>
      </c>
      <c r="G16" s="588">
        <f>G6-G10</f>
        <v>5682184</v>
      </c>
      <c r="H16" s="616">
        <v>2108563</v>
      </c>
      <c r="I16" s="615">
        <v>59</v>
      </c>
      <c r="J16" s="616">
        <v>4016570</v>
      </c>
      <c r="K16" s="615">
        <v>241.1</v>
      </c>
      <c r="L16" s="682"/>
    </row>
    <row r="17" spans="2:12" ht="20.100000000000001" customHeight="1" x14ac:dyDescent="0.2">
      <c r="B17" s="694" t="s">
        <v>237</v>
      </c>
      <c r="C17" s="685">
        <v>481195</v>
      </c>
      <c r="D17" s="595">
        <v>1833305</v>
      </c>
      <c r="E17" s="655">
        <v>1136459</v>
      </c>
      <c r="F17" s="597">
        <v>1022125</v>
      </c>
      <c r="G17" s="595">
        <v>1166524</v>
      </c>
      <c r="H17" s="626">
        <v>144399</v>
      </c>
      <c r="I17" s="625">
        <v>14.1</v>
      </c>
      <c r="J17" s="626">
        <v>685329</v>
      </c>
      <c r="K17" s="625">
        <v>142.4</v>
      </c>
      <c r="L17" s="682"/>
    </row>
    <row r="18" spans="2:12" ht="20.100000000000001" customHeight="1" thickBot="1" x14ac:dyDescent="0.25">
      <c r="B18" s="690" t="s">
        <v>243</v>
      </c>
      <c r="C18" s="683"/>
      <c r="D18" s="588">
        <v>325084</v>
      </c>
      <c r="E18" s="654">
        <v>187543</v>
      </c>
      <c r="F18" s="590">
        <v>140632</v>
      </c>
      <c r="G18" s="588">
        <v>0</v>
      </c>
      <c r="H18" s="616">
        <v>-140632</v>
      </c>
      <c r="I18" s="615" t="s">
        <v>290</v>
      </c>
      <c r="J18" s="616">
        <v>0</v>
      </c>
      <c r="K18" s="615" t="s">
        <v>128</v>
      </c>
      <c r="L18" s="682"/>
    </row>
    <row r="19" spans="2:12" ht="20.100000000000001" customHeight="1" x14ac:dyDescent="0.2">
      <c r="B19" s="686" t="s">
        <v>209</v>
      </c>
      <c r="C19" s="693">
        <v>107.19407840715844</v>
      </c>
      <c r="D19" s="608">
        <v>103.48899989289278</v>
      </c>
      <c r="E19" s="661">
        <v>105.08973584080137</v>
      </c>
      <c r="F19" s="692">
        <f>F7/F11*100</f>
        <v>108.07014859469713</v>
      </c>
      <c r="G19" s="691">
        <f>G7/G11*100</f>
        <v>110.27560386116156</v>
      </c>
      <c r="H19" s="660">
        <v>2.2054552664644262</v>
      </c>
      <c r="I19" s="625">
        <v>2</v>
      </c>
      <c r="J19" s="660">
        <v>3.0815254540031134</v>
      </c>
      <c r="K19" s="625">
        <v>2.9</v>
      </c>
      <c r="L19" s="682"/>
    </row>
    <row r="20" spans="2:12" ht="20.100000000000001" customHeight="1" x14ac:dyDescent="0.2">
      <c r="B20" s="686" t="s">
        <v>208</v>
      </c>
      <c r="C20" s="693">
        <v>105.31396695369483</v>
      </c>
      <c r="D20" s="608">
        <v>102.41319290580475</v>
      </c>
      <c r="E20" s="661">
        <v>105.00025879946841</v>
      </c>
      <c r="F20" s="692">
        <f>F6/F10*100</f>
        <v>108.14639637488403</v>
      </c>
      <c r="G20" s="691">
        <f>G6/G10*100</f>
        <v>112.55249670949451</v>
      </c>
      <c r="H20" s="660">
        <v>4.4061003346104712</v>
      </c>
      <c r="I20" s="625">
        <v>4.0999999999999996</v>
      </c>
      <c r="J20" s="660">
        <v>7.2385297557996751</v>
      </c>
      <c r="K20" s="625">
        <v>6.9</v>
      </c>
      <c r="L20" s="682"/>
    </row>
    <row r="21" spans="2:12" ht="20.100000000000001" customHeight="1" x14ac:dyDescent="0.2">
      <c r="B21" s="694" t="s">
        <v>235</v>
      </c>
      <c r="C21" s="693">
        <v>3.1580273071132083</v>
      </c>
      <c r="D21" s="608">
        <v>10.305337439717762</v>
      </c>
      <c r="E21" s="661">
        <v>6.2</v>
      </c>
      <c r="F21" s="692">
        <f>F17/F8*100</f>
        <v>5.2117262348852931</v>
      </c>
      <c r="G21" s="691">
        <f>G17/G8*100</f>
        <v>5.3412566983544183</v>
      </c>
      <c r="H21" s="660">
        <v>0.12953046346912522</v>
      </c>
      <c r="I21" s="625">
        <v>2.5</v>
      </c>
      <c r="J21" s="660">
        <v>2.18322939124121</v>
      </c>
      <c r="K21" s="625">
        <v>69.099999999999994</v>
      </c>
      <c r="L21" s="682"/>
    </row>
    <row r="22" spans="2:12" ht="20.100000000000001" customHeight="1" thickBot="1" x14ac:dyDescent="0.25">
      <c r="B22" s="690" t="s">
        <v>234</v>
      </c>
      <c r="C22" s="689">
        <v>0</v>
      </c>
      <c r="D22" s="602">
        <v>1.8273556861805369</v>
      </c>
      <c r="E22" s="657">
        <v>1.0175393325777959</v>
      </c>
      <c r="F22" s="688">
        <f>F18/F8*100</f>
        <v>0.71707030340162747</v>
      </c>
      <c r="G22" s="687">
        <f>G18/G8*100</f>
        <v>0</v>
      </c>
      <c r="H22" s="616">
        <v>-0.71707030340162747</v>
      </c>
      <c r="I22" s="615" t="s">
        <v>290</v>
      </c>
      <c r="J22" s="616">
        <v>0</v>
      </c>
      <c r="K22" s="615" t="s">
        <v>128</v>
      </c>
      <c r="L22" s="682"/>
    </row>
    <row r="23" spans="2:12" ht="20.100000000000001" customHeight="1" x14ac:dyDescent="0.2">
      <c r="B23" s="686" t="s">
        <v>205</v>
      </c>
      <c r="C23" s="685">
        <v>11</v>
      </c>
      <c r="D23" s="595">
        <v>13</v>
      </c>
      <c r="E23" s="655">
        <v>16</v>
      </c>
      <c r="F23" s="597">
        <v>20</v>
      </c>
      <c r="G23" s="595">
        <v>20</v>
      </c>
      <c r="H23" s="626">
        <v>0</v>
      </c>
      <c r="I23" s="625">
        <v>0</v>
      </c>
      <c r="J23" s="626">
        <v>9</v>
      </c>
      <c r="K23" s="625">
        <v>81.8</v>
      </c>
      <c r="L23" s="682"/>
    </row>
    <row r="24" spans="2:12" ht="20.100000000000001" customHeight="1" x14ac:dyDescent="0.2">
      <c r="B24" s="686" t="s">
        <v>204</v>
      </c>
      <c r="C24" s="685"/>
      <c r="D24" s="595"/>
      <c r="E24" s="655">
        <v>0</v>
      </c>
      <c r="F24" s="597"/>
      <c r="G24" s="595"/>
      <c r="H24" s="626">
        <v>0</v>
      </c>
      <c r="I24" s="625" t="s">
        <v>128</v>
      </c>
      <c r="J24" s="626">
        <v>0</v>
      </c>
      <c r="K24" s="625" t="s">
        <v>128</v>
      </c>
      <c r="L24" s="682"/>
    </row>
    <row r="25" spans="2:12" ht="20.100000000000001" customHeight="1" x14ac:dyDescent="0.2">
      <c r="B25" s="686" t="s">
        <v>203</v>
      </c>
      <c r="C25" s="685">
        <v>3</v>
      </c>
      <c r="D25" s="595">
        <v>3</v>
      </c>
      <c r="E25" s="655">
        <v>5</v>
      </c>
      <c r="F25" s="597">
        <v>4</v>
      </c>
      <c r="G25" s="595">
        <v>2</v>
      </c>
      <c r="H25" s="626">
        <v>-2</v>
      </c>
      <c r="I25" s="625">
        <v>-50</v>
      </c>
      <c r="J25" s="626">
        <v>-1</v>
      </c>
      <c r="K25" s="625">
        <v>-33.299999999999997</v>
      </c>
      <c r="L25" s="682"/>
    </row>
    <row r="26" spans="2:12" ht="20.100000000000001" customHeight="1" x14ac:dyDescent="0.2">
      <c r="B26" s="686" t="s">
        <v>202</v>
      </c>
      <c r="C26" s="685">
        <v>1</v>
      </c>
      <c r="D26" s="595">
        <v>3</v>
      </c>
      <c r="E26" s="655">
        <v>5</v>
      </c>
      <c r="F26" s="597">
        <v>4</v>
      </c>
      <c r="G26" s="595">
        <v>2</v>
      </c>
      <c r="H26" s="626">
        <v>-2</v>
      </c>
      <c r="I26" s="625">
        <v>-50</v>
      </c>
      <c r="J26" s="626">
        <v>1</v>
      </c>
      <c r="K26" s="625">
        <v>100</v>
      </c>
      <c r="L26" s="682"/>
    </row>
    <row r="27" spans="2:12" ht="20.100000000000001" customHeight="1" thickBot="1" x14ac:dyDescent="0.25">
      <c r="B27" s="684" t="s">
        <v>201</v>
      </c>
      <c r="C27" s="683"/>
      <c r="D27" s="588">
        <v>1</v>
      </c>
      <c r="E27" s="654">
        <v>2</v>
      </c>
      <c r="F27" s="590">
        <v>2</v>
      </c>
      <c r="G27" s="588">
        <v>0</v>
      </c>
      <c r="H27" s="653">
        <v>-2</v>
      </c>
      <c r="I27" s="652" t="s">
        <v>290</v>
      </c>
      <c r="J27" s="653">
        <v>0</v>
      </c>
      <c r="K27" s="652" t="s">
        <v>128</v>
      </c>
      <c r="L27" s="682"/>
    </row>
    <row r="28" spans="2:12" ht="20.100000000000001" customHeight="1" x14ac:dyDescent="0.2"/>
    <row r="29" spans="2:12" ht="20.100000000000001" customHeight="1" x14ac:dyDescent="0.2"/>
  </sheetData>
  <mergeCells count="2">
    <mergeCell ref="H3:I4"/>
    <mergeCell ref="J3:K4"/>
  </mergeCells>
  <phoneticPr fontId="3"/>
  <pageMargins left="0.70866141732283472" right="0" top="0.9055118110236221" bottom="0.11811023622047245" header="0.51181102362204722" footer="0.51181102362204722"/>
  <pageSetup paperSize="9" scale="76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B1:M25"/>
  <sheetViews>
    <sheetView showGridLines="0" showZeros="0" zoomScale="90" zoomScaleNormal="90" workbookViewId="0">
      <pane xSplit="3" ySplit="5" topLeftCell="D6" activePane="bottomRight" state="frozen"/>
      <selection activeCell="H28" sqref="H28"/>
      <selection pane="topRight" activeCell="H28" sqref="H28"/>
      <selection pane="bottomLeft" activeCell="H28" sqref="H28"/>
      <selection pane="bottomRight" activeCell="B1" sqref="B1"/>
    </sheetView>
  </sheetViews>
  <sheetFormatPr defaultColWidth="10.69921875" defaultRowHeight="17.25" x14ac:dyDescent="0.2"/>
  <cols>
    <col min="1" max="1" width="2.19921875" style="4" customWidth="1"/>
    <col min="2" max="2" width="4.69921875" style="4" customWidth="1"/>
    <col min="3" max="3" width="23.59765625" style="4" customWidth="1"/>
    <col min="4" max="8" width="12.69921875" style="4" customWidth="1"/>
    <col min="9" max="12" width="13.296875" style="4" customWidth="1"/>
    <col min="13" max="13" width="2.796875" style="4" customWidth="1"/>
    <col min="14" max="14" width="10.69921875" style="4"/>
    <col min="15" max="15" width="4.69921875" style="4" customWidth="1"/>
    <col min="16" max="16" width="21.69921875" style="4" customWidth="1"/>
    <col min="17" max="20" width="11.69921875" style="4" customWidth="1"/>
    <col min="21" max="21" width="2" style="4" customWidth="1"/>
    <col min="22" max="22" width="12.69921875" style="4" customWidth="1"/>
    <col min="23" max="23" width="10.69921875" style="4"/>
    <col min="24" max="24" width="12.69921875" style="4" customWidth="1"/>
    <col min="25" max="16384" width="10.69921875" style="4"/>
  </cols>
  <sheetData>
    <row r="1" spans="2:13" ht="20.100000000000001" customHeight="1" x14ac:dyDescent="0.2">
      <c r="B1" s="863" t="s">
        <v>273</v>
      </c>
    </row>
    <row r="2" spans="2:13" ht="20.100000000000001" customHeight="1" thickBot="1" x14ac:dyDescent="0.25">
      <c r="B2" s="864"/>
      <c r="C2" s="864"/>
      <c r="D2" s="864"/>
      <c r="E2" s="864"/>
      <c r="F2" s="864"/>
      <c r="G2" s="864"/>
      <c r="H2" s="864"/>
      <c r="J2" s="119"/>
      <c r="L2" s="865" t="s">
        <v>232</v>
      </c>
    </row>
    <row r="3" spans="2:13" ht="20.100000000000001" customHeight="1" x14ac:dyDescent="0.2">
      <c r="B3" s="866"/>
      <c r="D3" s="867"/>
      <c r="E3" s="868"/>
      <c r="F3" s="869"/>
      <c r="G3" s="870"/>
      <c r="H3" s="119"/>
      <c r="I3" s="857" t="s">
        <v>77</v>
      </c>
      <c r="J3" s="858"/>
      <c r="K3" s="861" t="s">
        <v>76</v>
      </c>
      <c r="L3" s="858"/>
      <c r="M3" s="866"/>
    </row>
    <row r="4" spans="2:13" ht="20.100000000000001" customHeight="1" x14ac:dyDescent="0.2">
      <c r="B4" s="866"/>
      <c r="C4" s="871" t="s">
        <v>231</v>
      </c>
      <c r="D4" s="872" t="s">
        <v>161</v>
      </c>
      <c r="E4" s="873" t="s">
        <v>160</v>
      </c>
      <c r="F4" s="874" t="s">
        <v>146</v>
      </c>
      <c r="G4" s="875" t="s">
        <v>145</v>
      </c>
      <c r="H4" s="876" t="s">
        <v>144</v>
      </c>
      <c r="I4" s="859"/>
      <c r="J4" s="860"/>
      <c r="K4" s="862"/>
      <c r="L4" s="860"/>
      <c r="M4" s="866"/>
    </row>
    <row r="5" spans="2:13" ht="30" thickBot="1" x14ac:dyDescent="0.25">
      <c r="B5" s="877"/>
      <c r="C5" s="864" t="s">
        <v>225</v>
      </c>
      <c r="D5" s="637" t="s">
        <v>96</v>
      </c>
      <c r="E5" s="636"/>
      <c r="F5" s="635"/>
      <c r="G5" s="635" t="s">
        <v>95</v>
      </c>
      <c r="H5" s="634" t="s">
        <v>94</v>
      </c>
      <c r="I5" s="633" t="s">
        <v>93</v>
      </c>
      <c r="J5" s="631" t="s">
        <v>224</v>
      </c>
      <c r="K5" s="632" t="s">
        <v>92</v>
      </c>
      <c r="L5" s="631" t="s">
        <v>223</v>
      </c>
      <c r="M5" s="866"/>
    </row>
    <row r="6" spans="2:13" ht="20.100000000000001" customHeight="1" x14ac:dyDescent="0.2">
      <c r="B6" s="878" t="s">
        <v>262</v>
      </c>
      <c r="C6" s="879" t="s">
        <v>222</v>
      </c>
      <c r="D6" s="723">
        <v>1013829</v>
      </c>
      <c r="E6" s="722">
        <v>1097511</v>
      </c>
      <c r="F6" s="721">
        <v>1159880</v>
      </c>
      <c r="G6" s="720">
        <v>36875</v>
      </c>
      <c r="H6" s="719">
        <v>32209</v>
      </c>
      <c r="I6" s="880">
        <v>-4666</v>
      </c>
      <c r="J6" s="881">
        <v>-12.7</v>
      </c>
      <c r="K6" s="882">
        <v>-981620</v>
      </c>
      <c r="L6" s="883">
        <v>-96.8</v>
      </c>
      <c r="M6" s="866"/>
    </row>
    <row r="7" spans="2:13" ht="20.100000000000001" customHeight="1" x14ac:dyDescent="0.2">
      <c r="B7" s="878" t="s">
        <v>272</v>
      </c>
      <c r="C7" s="866" t="s">
        <v>271</v>
      </c>
      <c r="D7" s="733">
        <v>669103</v>
      </c>
      <c r="E7" s="732">
        <v>700312</v>
      </c>
      <c r="F7" s="731">
        <v>645256</v>
      </c>
      <c r="G7" s="730">
        <v>15582</v>
      </c>
      <c r="H7" s="729">
        <v>15806</v>
      </c>
      <c r="I7" s="594">
        <v>224</v>
      </c>
      <c r="J7" s="593">
        <v>1.4</v>
      </c>
      <c r="K7" s="594">
        <v>-653297</v>
      </c>
      <c r="L7" s="593">
        <v>-97.6</v>
      </c>
      <c r="M7" s="866"/>
    </row>
    <row r="8" spans="2:13" ht="20.100000000000001" customHeight="1" x14ac:dyDescent="0.2">
      <c r="B8" s="878" t="s">
        <v>264</v>
      </c>
      <c r="C8" s="884" t="s">
        <v>270</v>
      </c>
      <c r="D8" s="738">
        <v>887143</v>
      </c>
      <c r="E8" s="737">
        <v>918169</v>
      </c>
      <c r="F8" s="736">
        <v>856340</v>
      </c>
      <c r="G8" s="735">
        <v>44717</v>
      </c>
      <c r="H8" s="739">
        <v>32574</v>
      </c>
      <c r="I8" s="885">
        <v>-12143</v>
      </c>
      <c r="J8" s="886">
        <v>-27.2</v>
      </c>
      <c r="K8" s="885">
        <v>-854569</v>
      </c>
      <c r="L8" s="886">
        <v>-96.3</v>
      </c>
      <c r="M8" s="866"/>
    </row>
    <row r="9" spans="2:13" ht="20.100000000000001" customHeight="1" thickBot="1" x14ac:dyDescent="0.25">
      <c r="B9" s="878" t="s">
        <v>262</v>
      </c>
      <c r="C9" s="887" t="s">
        <v>269</v>
      </c>
      <c r="D9" s="733">
        <v>663188</v>
      </c>
      <c r="E9" s="732">
        <v>697015</v>
      </c>
      <c r="F9" s="731">
        <v>644408</v>
      </c>
      <c r="G9" s="730">
        <v>38532</v>
      </c>
      <c r="H9" s="729">
        <v>26915</v>
      </c>
      <c r="I9" s="601">
        <v>-11617</v>
      </c>
      <c r="J9" s="600">
        <v>-30.1</v>
      </c>
      <c r="K9" s="601">
        <v>-636273</v>
      </c>
      <c r="L9" s="600">
        <v>-95.9</v>
      </c>
      <c r="M9" s="866"/>
    </row>
    <row r="10" spans="2:13" ht="20.100000000000001" customHeight="1" thickBot="1" x14ac:dyDescent="0.25">
      <c r="B10" s="888" t="s">
        <v>260</v>
      </c>
      <c r="C10" s="889" t="s">
        <v>259</v>
      </c>
      <c r="D10" s="890">
        <v>126686</v>
      </c>
      <c r="E10" s="891">
        <v>179342</v>
      </c>
      <c r="F10" s="892">
        <v>303540</v>
      </c>
      <c r="G10" s="893">
        <f>G6-G8</f>
        <v>-7842</v>
      </c>
      <c r="H10" s="894">
        <f>H6-H8</f>
        <v>-365</v>
      </c>
      <c r="I10" s="601">
        <v>7477</v>
      </c>
      <c r="J10" s="600">
        <v>-95.3</v>
      </c>
      <c r="K10" s="601">
        <v>-127051</v>
      </c>
      <c r="L10" s="600">
        <v>-100.3</v>
      </c>
      <c r="M10" s="866"/>
    </row>
    <row r="11" spans="2:13" ht="20.100000000000001" customHeight="1" x14ac:dyDescent="0.2">
      <c r="B11" s="878" t="s">
        <v>268</v>
      </c>
      <c r="C11" s="895" t="s">
        <v>267</v>
      </c>
      <c r="D11" s="723">
        <v>3585360</v>
      </c>
      <c r="E11" s="722">
        <v>3933545</v>
      </c>
      <c r="F11" s="721">
        <v>2354217</v>
      </c>
      <c r="G11" s="720">
        <v>48982</v>
      </c>
      <c r="H11" s="719">
        <v>39038</v>
      </c>
      <c r="I11" s="594">
        <v>-9944</v>
      </c>
      <c r="J11" s="593">
        <v>-20.3</v>
      </c>
      <c r="K11" s="594">
        <v>-3546322</v>
      </c>
      <c r="L11" s="593">
        <v>-98.9</v>
      </c>
      <c r="M11" s="866"/>
    </row>
    <row r="12" spans="2:13" ht="20.100000000000001" customHeight="1" x14ac:dyDescent="0.2">
      <c r="B12" s="878" t="s">
        <v>266</v>
      </c>
      <c r="C12" s="866" t="s">
        <v>265</v>
      </c>
      <c r="D12" s="733">
        <v>1509400</v>
      </c>
      <c r="E12" s="732">
        <v>1986000</v>
      </c>
      <c r="F12" s="731">
        <v>1281800</v>
      </c>
      <c r="G12" s="730">
        <v>1200</v>
      </c>
      <c r="H12" s="729">
        <v>11400</v>
      </c>
      <c r="I12" s="896">
        <v>10200</v>
      </c>
      <c r="J12" s="897">
        <v>850</v>
      </c>
      <c r="K12" s="896">
        <v>-1498000</v>
      </c>
      <c r="L12" s="897">
        <v>-99.2</v>
      </c>
      <c r="M12" s="866"/>
    </row>
    <row r="13" spans="2:13" ht="20.100000000000001" customHeight="1" x14ac:dyDescent="0.2">
      <c r="B13" s="878" t="s">
        <v>264</v>
      </c>
      <c r="C13" s="898" t="s">
        <v>263</v>
      </c>
      <c r="D13" s="738">
        <v>3693982</v>
      </c>
      <c r="E13" s="737">
        <v>4146887</v>
      </c>
      <c r="F13" s="736">
        <v>2665268</v>
      </c>
      <c r="G13" s="735">
        <v>29350</v>
      </c>
      <c r="H13" s="734">
        <v>49171</v>
      </c>
      <c r="I13" s="899">
        <v>19821</v>
      </c>
      <c r="J13" s="900">
        <v>67.5</v>
      </c>
      <c r="K13" s="901">
        <v>-3644811</v>
      </c>
      <c r="L13" s="902">
        <v>-98.7</v>
      </c>
      <c r="M13" s="866"/>
    </row>
    <row r="14" spans="2:13" ht="20.100000000000001" customHeight="1" thickBot="1" x14ac:dyDescent="0.25">
      <c r="B14" s="878" t="s">
        <v>262</v>
      </c>
      <c r="C14" s="887" t="s">
        <v>261</v>
      </c>
      <c r="D14" s="733">
        <v>2869978</v>
      </c>
      <c r="E14" s="732">
        <v>3334360</v>
      </c>
      <c r="F14" s="731">
        <v>1818317</v>
      </c>
      <c r="G14" s="730">
        <v>1998</v>
      </c>
      <c r="H14" s="729">
        <v>27363</v>
      </c>
      <c r="I14" s="594">
        <v>25365</v>
      </c>
      <c r="J14" s="593">
        <v>1269.5</v>
      </c>
      <c r="K14" s="594">
        <v>-2842615</v>
      </c>
      <c r="L14" s="593">
        <v>-99</v>
      </c>
      <c r="M14" s="866"/>
    </row>
    <row r="15" spans="2:13" ht="20.100000000000001" customHeight="1" thickBot="1" x14ac:dyDescent="0.25">
      <c r="B15" s="888" t="s">
        <v>260</v>
      </c>
      <c r="C15" s="889" t="s">
        <v>259</v>
      </c>
      <c r="D15" s="890">
        <v>-108622</v>
      </c>
      <c r="E15" s="891">
        <v>-213342</v>
      </c>
      <c r="F15" s="892">
        <v>-311051</v>
      </c>
      <c r="G15" s="893">
        <f>G11-G13</f>
        <v>19632</v>
      </c>
      <c r="H15" s="894">
        <f>H11-H13</f>
        <v>-10133</v>
      </c>
      <c r="I15" s="601">
        <v>-29765</v>
      </c>
      <c r="J15" s="600">
        <v>-151.6</v>
      </c>
      <c r="K15" s="601">
        <v>98489</v>
      </c>
      <c r="L15" s="600">
        <v>-90.7</v>
      </c>
      <c r="M15" s="866"/>
    </row>
    <row r="16" spans="2:13" ht="20.100000000000001" customHeight="1" x14ac:dyDescent="0.2">
      <c r="B16" s="879"/>
      <c r="C16" s="903" t="s">
        <v>258</v>
      </c>
      <c r="D16" s="723">
        <v>98772</v>
      </c>
      <c r="E16" s="722">
        <v>46795</v>
      </c>
      <c r="F16" s="721">
        <v>36040</v>
      </c>
      <c r="G16" s="720">
        <v>2076</v>
      </c>
      <c r="H16" s="719">
        <v>7902</v>
      </c>
      <c r="I16" s="880">
        <v>5826</v>
      </c>
      <c r="J16" s="881">
        <v>280.60000000000002</v>
      </c>
      <c r="K16" s="882">
        <v>-90870</v>
      </c>
      <c r="L16" s="883">
        <v>-92</v>
      </c>
      <c r="M16" s="866"/>
    </row>
    <row r="17" spans="2:13" ht="20.100000000000001" customHeight="1" x14ac:dyDescent="0.2">
      <c r="B17" s="879"/>
      <c r="C17" s="903" t="s">
        <v>257</v>
      </c>
      <c r="D17" s="723">
        <v>98772</v>
      </c>
      <c r="E17" s="722">
        <v>46795</v>
      </c>
      <c r="F17" s="721">
        <v>421351</v>
      </c>
      <c r="G17" s="720">
        <v>2076</v>
      </c>
      <c r="H17" s="719">
        <v>7902</v>
      </c>
      <c r="I17" s="594">
        <v>5826</v>
      </c>
      <c r="J17" s="593">
        <v>280.60000000000002</v>
      </c>
      <c r="K17" s="594">
        <v>-90870</v>
      </c>
      <c r="L17" s="593">
        <v>-92</v>
      </c>
      <c r="M17" s="866"/>
    </row>
    <row r="18" spans="2:13" ht="20.100000000000001" customHeight="1" thickBot="1" x14ac:dyDescent="0.25">
      <c r="B18" s="877"/>
      <c r="C18" s="904" t="s">
        <v>256</v>
      </c>
      <c r="D18" s="728"/>
      <c r="E18" s="727"/>
      <c r="F18" s="726">
        <v>385311</v>
      </c>
      <c r="G18" s="725"/>
      <c r="H18" s="724"/>
      <c r="I18" s="601">
        <v>0</v>
      </c>
      <c r="J18" s="600" t="s">
        <v>128</v>
      </c>
      <c r="K18" s="601">
        <v>0</v>
      </c>
      <c r="L18" s="600" t="s">
        <v>128</v>
      </c>
      <c r="M18" s="866"/>
    </row>
    <row r="19" spans="2:13" ht="20.100000000000001" customHeight="1" thickBot="1" x14ac:dyDescent="0.25">
      <c r="B19" s="905" t="s">
        <v>255</v>
      </c>
      <c r="C19" s="864"/>
      <c r="D19" s="906">
        <v>0</v>
      </c>
      <c r="E19" s="907"/>
      <c r="F19" s="908">
        <v>59.714438920366483</v>
      </c>
      <c r="G19" s="909">
        <f>G18/G7*100</f>
        <v>0</v>
      </c>
      <c r="H19" s="910">
        <f>H18/H7*100</f>
        <v>0</v>
      </c>
      <c r="I19" s="607">
        <v>0</v>
      </c>
      <c r="J19" s="593" t="s">
        <v>128</v>
      </c>
      <c r="K19" s="607">
        <v>0</v>
      </c>
      <c r="L19" s="593" t="s">
        <v>128</v>
      </c>
      <c r="M19" s="866"/>
    </row>
    <row r="20" spans="2:13" ht="20.100000000000001" customHeight="1" x14ac:dyDescent="0.2">
      <c r="B20" s="879" t="s">
        <v>254</v>
      </c>
      <c r="C20" s="903"/>
      <c r="D20" s="723">
        <v>7</v>
      </c>
      <c r="E20" s="722">
        <v>7</v>
      </c>
      <c r="F20" s="721">
        <v>7</v>
      </c>
      <c r="G20" s="720">
        <v>2</v>
      </c>
      <c r="H20" s="719">
        <v>2</v>
      </c>
      <c r="I20" s="607">
        <v>0</v>
      </c>
      <c r="J20" s="593">
        <v>0</v>
      </c>
      <c r="K20" s="607">
        <v>-5</v>
      </c>
      <c r="L20" s="593">
        <v>-71.400000000000006</v>
      </c>
      <c r="M20" s="866"/>
    </row>
    <row r="21" spans="2:13" ht="20.100000000000001" customHeight="1" x14ac:dyDescent="0.2">
      <c r="B21" s="879" t="s">
        <v>253</v>
      </c>
      <c r="C21" s="903"/>
      <c r="D21" s="718">
        <v>0</v>
      </c>
      <c r="E21" s="717"/>
      <c r="F21" s="716"/>
      <c r="G21" s="715"/>
      <c r="H21" s="714"/>
      <c r="I21" s="607">
        <v>0</v>
      </c>
      <c r="J21" s="593" t="s">
        <v>128</v>
      </c>
      <c r="K21" s="607">
        <v>0</v>
      </c>
      <c r="L21" s="593" t="s">
        <v>128</v>
      </c>
      <c r="M21" s="866"/>
    </row>
    <row r="22" spans="2:13" ht="20.100000000000001" customHeight="1" thickBot="1" x14ac:dyDescent="0.25">
      <c r="B22" s="877" t="s">
        <v>252</v>
      </c>
      <c r="C22" s="864"/>
      <c r="D22" s="713">
        <v>0</v>
      </c>
      <c r="E22" s="712"/>
      <c r="F22" s="711">
        <v>1</v>
      </c>
      <c r="G22" s="710"/>
      <c r="H22" s="709">
        <v>0</v>
      </c>
      <c r="I22" s="601">
        <v>0</v>
      </c>
      <c r="J22" s="600" t="s">
        <v>128</v>
      </c>
      <c r="K22" s="601">
        <v>0</v>
      </c>
      <c r="L22" s="600" t="s">
        <v>128</v>
      </c>
      <c r="M22" s="866"/>
    </row>
    <row r="23" spans="2:13" ht="20.100000000000001" customHeight="1" x14ac:dyDescent="0.2">
      <c r="C23" s="4" t="s">
        <v>251</v>
      </c>
    </row>
    <row r="24" spans="2:13" ht="20.100000000000001" customHeight="1" x14ac:dyDescent="0.2">
      <c r="C24" s="4" t="s">
        <v>250</v>
      </c>
    </row>
    <row r="25" spans="2:13" ht="20.100000000000001" customHeight="1" x14ac:dyDescent="0.2"/>
  </sheetData>
  <mergeCells count="2">
    <mergeCell ref="I3:J4"/>
    <mergeCell ref="K3:L4"/>
  </mergeCells>
  <phoneticPr fontId="3"/>
  <pageMargins left="0.39370078740157483" right="0" top="0.98425196850393704" bottom="0" header="0.51181102362204722" footer="0.51181102362204722"/>
  <pageSetup paperSize="9" scale="73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B1:M54"/>
  <sheetViews>
    <sheetView showGridLines="0" showZeros="0" zoomScale="80" zoomScaleNormal="80" workbookViewId="0"/>
  </sheetViews>
  <sheetFormatPr defaultColWidth="10.69921875" defaultRowHeight="17.25" x14ac:dyDescent="0.2"/>
  <cols>
    <col min="1" max="1" width="2.19921875" style="42" customWidth="1"/>
    <col min="2" max="2" width="4.69921875" style="42" customWidth="1"/>
    <col min="3" max="3" width="23.59765625" style="42" customWidth="1"/>
    <col min="4" max="8" width="14" style="42" customWidth="1"/>
    <col min="9" max="12" width="13.296875" style="4" customWidth="1"/>
    <col min="13" max="13" width="2.796875" style="42" customWidth="1"/>
    <col min="14" max="14" width="10.69921875" style="42"/>
    <col min="15" max="15" width="4.69921875" style="42" customWidth="1"/>
    <col min="16" max="16" width="21.69921875" style="42" customWidth="1"/>
    <col min="17" max="26" width="11.69921875" style="42" customWidth="1"/>
    <col min="27" max="27" width="2" style="42" customWidth="1"/>
    <col min="28" max="28" width="12.69921875" style="42" customWidth="1"/>
    <col min="29" max="29" width="10.69921875" style="42"/>
    <col min="30" max="30" width="12.69921875" style="42" customWidth="1"/>
    <col min="31" max="16384" width="10.69921875" style="42"/>
  </cols>
  <sheetData>
    <row r="1" spans="2:13" ht="20.100000000000001" customHeight="1" x14ac:dyDescent="0.2">
      <c r="B1" s="911" t="s">
        <v>277</v>
      </c>
    </row>
    <row r="2" spans="2:13" ht="20.100000000000001" customHeight="1" thickBot="1" x14ac:dyDescent="0.25">
      <c r="B2" s="742"/>
      <c r="C2" s="742"/>
      <c r="D2" s="742"/>
      <c r="E2" s="742"/>
      <c r="F2" s="742"/>
      <c r="G2" s="742"/>
      <c r="H2" s="742"/>
      <c r="J2" s="119"/>
      <c r="L2" s="865" t="s">
        <v>232</v>
      </c>
    </row>
    <row r="3" spans="2:13" ht="20.100000000000001" customHeight="1" x14ac:dyDescent="0.2">
      <c r="B3" s="386"/>
      <c r="D3" s="912"/>
      <c r="E3" s="913"/>
      <c r="F3" s="914"/>
      <c r="G3" s="915"/>
      <c r="H3" s="385"/>
      <c r="I3" s="857" t="s">
        <v>77</v>
      </c>
      <c r="J3" s="858"/>
      <c r="K3" s="861" t="s">
        <v>76</v>
      </c>
      <c r="L3" s="858"/>
      <c r="M3" s="386"/>
    </row>
    <row r="4" spans="2:13" ht="20.100000000000001" customHeight="1" x14ac:dyDescent="0.2">
      <c r="B4" s="386"/>
      <c r="C4" s="916" t="s">
        <v>231</v>
      </c>
      <c r="D4" s="917" t="s">
        <v>161</v>
      </c>
      <c r="E4" s="918" t="s">
        <v>160</v>
      </c>
      <c r="F4" s="918" t="s">
        <v>146</v>
      </c>
      <c r="G4" s="919" t="s">
        <v>145</v>
      </c>
      <c r="H4" s="920" t="s">
        <v>144</v>
      </c>
      <c r="I4" s="859"/>
      <c r="J4" s="860"/>
      <c r="K4" s="862"/>
      <c r="L4" s="860"/>
      <c r="M4" s="386"/>
    </row>
    <row r="5" spans="2:13" ht="30" thickBot="1" x14ac:dyDescent="0.25">
      <c r="B5" s="921"/>
      <c r="C5" s="742" t="s">
        <v>225</v>
      </c>
      <c r="D5" s="637" t="s">
        <v>96</v>
      </c>
      <c r="E5" s="636"/>
      <c r="F5" s="635"/>
      <c r="G5" s="635" t="s">
        <v>68</v>
      </c>
      <c r="H5" s="634" t="s">
        <v>94</v>
      </c>
      <c r="I5" s="633" t="s">
        <v>93</v>
      </c>
      <c r="J5" s="631" t="s">
        <v>224</v>
      </c>
      <c r="K5" s="632" t="s">
        <v>92</v>
      </c>
      <c r="L5" s="631" t="s">
        <v>223</v>
      </c>
      <c r="M5" s="386"/>
    </row>
    <row r="6" spans="2:13" ht="20.100000000000001" customHeight="1" x14ac:dyDescent="0.2">
      <c r="B6" s="922" t="s">
        <v>262</v>
      </c>
      <c r="C6" s="923" t="s">
        <v>222</v>
      </c>
      <c r="D6" s="749">
        <v>16153721</v>
      </c>
      <c r="E6" s="748">
        <v>10610624</v>
      </c>
      <c r="F6" s="747">
        <v>9826936</v>
      </c>
      <c r="G6" s="761">
        <v>8413098</v>
      </c>
      <c r="H6" s="760">
        <v>8092988</v>
      </c>
      <c r="I6" s="880">
        <v>-320110</v>
      </c>
      <c r="J6" s="881">
        <v>-3.8</v>
      </c>
      <c r="K6" s="882">
        <v>-8060733</v>
      </c>
      <c r="L6" s="883">
        <v>-49.9</v>
      </c>
      <c r="M6" s="386"/>
    </row>
    <row r="7" spans="2:13" ht="20.100000000000001" customHeight="1" x14ac:dyDescent="0.2">
      <c r="B7" s="922" t="s">
        <v>272</v>
      </c>
      <c r="C7" s="924" t="s">
        <v>271</v>
      </c>
      <c r="D7" s="753">
        <v>7266342</v>
      </c>
      <c r="E7" s="752">
        <v>4731872</v>
      </c>
      <c r="F7" s="385">
        <v>4077087</v>
      </c>
      <c r="G7" s="751">
        <v>3527826</v>
      </c>
      <c r="H7" s="750">
        <v>3497126</v>
      </c>
      <c r="I7" s="594">
        <v>-30700</v>
      </c>
      <c r="J7" s="593">
        <v>-0.9</v>
      </c>
      <c r="K7" s="594">
        <v>-3769216</v>
      </c>
      <c r="L7" s="593">
        <v>-51.9</v>
      </c>
      <c r="M7" s="386"/>
    </row>
    <row r="8" spans="2:13" ht="20.100000000000001" customHeight="1" x14ac:dyDescent="0.2">
      <c r="B8" s="922" t="s">
        <v>264</v>
      </c>
      <c r="C8" s="925" t="s">
        <v>270</v>
      </c>
      <c r="D8" s="758">
        <v>10068752</v>
      </c>
      <c r="E8" s="757">
        <v>6913422</v>
      </c>
      <c r="F8" s="756">
        <v>6287400</v>
      </c>
      <c r="G8" s="755">
        <v>5398341</v>
      </c>
      <c r="H8" s="759">
        <v>5381935</v>
      </c>
      <c r="I8" s="885">
        <v>-16406</v>
      </c>
      <c r="J8" s="886">
        <v>-0.3</v>
      </c>
      <c r="K8" s="885">
        <v>-4686817</v>
      </c>
      <c r="L8" s="886">
        <v>-46.5</v>
      </c>
      <c r="M8" s="386"/>
    </row>
    <row r="9" spans="2:13" ht="20.100000000000001" customHeight="1" thickBot="1" x14ac:dyDescent="0.25">
      <c r="B9" s="922" t="s">
        <v>262</v>
      </c>
      <c r="C9" s="926" t="s">
        <v>269</v>
      </c>
      <c r="D9" s="753">
        <v>6310961</v>
      </c>
      <c r="E9" s="752">
        <v>4816612</v>
      </c>
      <c r="F9" s="385">
        <v>4515161</v>
      </c>
      <c r="G9" s="751">
        <v>3976247</v>
      </c>
      <c r="H9" s="750">
        <v>3991259</v>
      </c>
      <c r="I9" s="601">
        <v>15012</v>
      </c>
      <c r="J9" s="600">
        <v>0.4</v>
      </c>
      <c r="K9" s="601">
        <v>-2319702</v>
      </c>
      <c r="L9" s="600">
        <v>-36.799999999999997</v>
      </c>
      <c r="M9" s="386"/>
    </row>
    <row r="10" spans="2:13" ht="20.100000000000001" customHeight="1" thickBot="1" x14ac:dyDescent="0.25">
      <c r="B10" s="927" t="s">
        <v>260</v>
      </c>
      <c r="C10" s="928" t="s">
        <v>259</v>
      </c>
      <c r="D10" s="891">
        <f>D6-D8</f>
        <v>6084969</v>
      </c>
      <c r="E10" s="892">
        <f>E6-E8</f>
        <v>3697202</v>
      </c>
      <c r="F10" s="891">
        <f>F6-F8</f>
        <v>3539536</v>
      </c>
      <c r="G10" s="929">
        <f>G6-G8</f>
        <v>3014757</v>
      </c>
      <c r="H10" s="930">
        <f>H6-H8</f>
        <v>2711053</v>
      </c>
      <c r="I10" s="601">
        <v>-303704</v>
      </c>
      <c r="J10" s="600">
        <v>-10.1</v>
      </c>
      <c r="K10" s="601">
        <v>-3373916</v>
      </c>
      <c r="L10" s="600">
        <v>-55.4</v>
      </c>
      <c r="M10" s="386"/>
    </row>
    <row r="11" spans="2:13" ht="20.100000000000001" customHeight="1" x14ac:dyDescent="0.2">
      <c r="B11" s="922" t="s">
        <v>268</v>
      </c>
      <c r="C11" s="931" t="s">
        <v>267</v>
      </c>
      <c r="D11" s="749">
        <v>12483825</v>
      </c>
      <c r="E11" s="748">
        <v>6226047</v>
      </c>
      <c r="F11" s="747">
        <v>5177583</v>
      </c>
      <c r="G11" s="746">
        <v>5134351</v>
      </c>
      <c r="H11" s="745">
        <v>4321910</v>
      </c>
      <c r="I11" s="594">
        <v>-812441</v>
      </c>
      <c r="J11" s="593">
        <v>-15.8</v>
      </c>
      <c r="K11" s="594">
        <v>-8161915</v>
      </c>
      <c r="L11" s="593">
        <v>-65.400000000000006</v>
      </c>
      <c r="M11" s="386"/>
    </row>
    <row r="12" spans="2:13" ht="20.100000000000001" customHeight="1" x14ac:dyDescent="0.2">
      <c r="B12" s="922" t="s">
        <v>266</v>
      </c>
      <c r="C12" s="924" t="s">
        <v>265</v>
      </c>
      <c r="D12" s="753">
        <v>5277310</v>
      </c>
      <c r="E12" s="752">
        <v>2263000</v>
      </c>
      <c r="F12" s="385">
        <v>1889300</v>
      </c>
      <c r="G12" s="751">
        <v>1888500</v>
      </c>
      <c r="H12" s="750">
        <v>1699300</v>
      </c>
      <c r="I12" s="896">
        <v>-189200</v>
      </c>
      <c r="J12" s="897">
        <v>-10</v>
      </c>
      <c r="K12" s="896">
        <v>-3578010</v>
      </c>
      <c r="L12" s="897">
        <v>-67.8</v>
      </c>
      <c r="M12" s="386"/>
    </row>
    <row r="13" spans="2:13" ht="20.100000000000001" customHeight="1" x14ac:dyDescent="0.2">
      <c r="B13" s="922" t="s">
        <v>264</v>
      </c>
      <c r="C13" s="932" t="s">
        <v>263</v>
      </c>
      <c r="D13" s="758">
        <v>18110027</v>
      </c>
      <c r="E13" s="757">
        <v>9397471</v>
      </c>
      <c r="F13" s="756">
        <v>8316136</v>
      </c>
      <c r="G13" s="755">
        <v>7755267</v>
      </c>
      <c r="H13" s="754">
        <v>6932141</v>
      </c>
      <c r="I13" s="899">
        <v>-823126</v>
      </c>
      <c r="J13" s="900">
        <v>-10.6</v>
      </c>
      <c r="K13" s="901">
        <v>-11177886</v>
      </c>
      <c r="L13" s="902">
        <v>-61.7</v>
      </c>
      <c r="M13" s="385"/>
    </row>
    <row r="14" spans="2:13" ht="20.100000000000001" customHeight="1" thickBot="1" x14ac:dyDescent="0.25">
      <c r="B14" s="922" t="s">
        <v>262</v>
      </c>
      <c r="C14" s="926" t="s">
        <v>261</v>
      </c>
      <c r="D14" s="753">
        <v>8604951</v>
      </c>
      <c r="E14" s="752">
        <v>4232950</v>
      </c>
      <c r="F14" s="385">
        <v>3550368</v>
      </c>
      <c r="G14" s="751">
        <v>3696495</v>
      </c>
      <c r="H14" s="750">
        <v>2779323</v>
      </c>
      <c r="I14" s="594">
        <v>-917172</v>
      </c>
      <c r="J14" s="593">
        <v>-24.8</v>
      </c>
      <c r="K14" s="594">
        <v>-5825628</v>
      </c>
      <c r="L14" s="593">
        <v>-67.7</v>
      </c>
      <c r="M14" s="386"/>
    </row>
    <row r="15" spans="2:13" ht="20.100000000000001" customHeight="1" thickBot="1" x14ac:dyDescent="0.25">
      <c r="B15" s="927" t="s">
        <v>260</v>
      </c>
      <c r="C15" s="928" t="s">
        <v>259</v>
      </c>
      <c r="D15" s="891">
        <f>D11-D13</f>
        <v>-5626202</v>
      </c>
      <c r="E15" s="892">
        <f>E11-E13</f>
        <v>-3171424</v>
      </c>
      <c r="F15" s="891">
        <f>F11-F13</f>
        <v>-3138553</v>
      </c>
      <c r="G15" s="929">
        <f>G11-G13</f>
        <v>-2620916</v>
      </c>
      <c r="H15" s="930">
        <f>H11-H13</f>
        <v>-2610231</v>
      </c>
      <c r="I15" s="601">
        <v>10685</v>
      </c>
      <c r="J15" s="600">
        <v>-0.4</v>
      </c>
      <c r="K15" s="601">
        <v>3015971</v>
      </c>
      <c r="L15" s="600">
        <v>-53.6</v>
      </c>
      <c r="M15" s="386"/>
    </row>
    <row r="16" spans="2:13" ht="20.100000000000001" customHeight="1" x14ac:dyDescent="0.2">
      <c r="B16" s="933"/>
      <c r="C16" s="745" t="s">
        <v>258</v>
      </c>
      <c r="D16" s="749">
        <v>750395</v>
      </c>
      <c r="E16" s="748">
        <v>712609</v>
      </c>
      <c r="F16" s="747">
        <v>663603</v>
      </c>
      <c r="G16" s="746">
        <v>523524</v>
      </c>
      <c r="H16" s="745">
        <f>H17-H18</f>
        <v>630568</v>
      </c>
      <c r="I16" s="880">
        <v>107044</v>
      </c>
      <c r="J16" s="881">
        <v>20.399999999999999</v>
      </c>
      <c r="K16" s="882">
        <v>-119827</v>
      </c>
      <c r="L16" s="883">
        <v>-16</v>
      </c>
      <c r="M16" s="386"/>
    </row>
    <row r="17" spans="2:13" ht="20.100000000000001" customHeight="1" x14ac:dyDescent="0.2">
      <c r="B17" s="933"/>
      <c r="C17" s="745" t="s">
        <v>257</v>
      </c>
      <c r="D17" s="749">
        <v>814760</v>
      </c>
      <c r="E17" s="748">
        <v>722800</v>
      </c>
      <c r="F17" s="747">
        <v>689125</v>
      </c>
      <c r="G17" s="746">
        <v>544906</v>
      </c>
      <c r="H17" s="745">
        <v>707994</v>
      </c>
      <c r="I17" s="594">
        <v>163088</v>
      </c>
      <c r="J17" s="593">
        <v>29.9</v>
      </c>
      <c r="K17" s="594">
        <v>-106766</v>
      </c>
      <c r="L17" s="593">
        <v>-13.1</v>
      </c>
      <c r="M17" s="386"/>
    </row>
    <row r="18" spans="2:13" ht="20.100000000000001" customHeight="1" thickBot="1" x14ac:dyDescent="0.25">
      <c r="B18" s="921"/>
      <c r="C18" s="934" t="s">
        <v>256</v>
      </c>
      <c r="D18" s="744">
        <v>64365</v>
      </c>
      <c r="E18" s="743">
        <v>10191</v>
      </c>
      <c r="F18" s="742">
        <v>25522</v>
      </c>
      <c r="G18" s="741">
        <v>21382</v>
      </c>
      <c r="H18" s="740">
        <v>77426</v>
      </c>
      <c r="I18" s="601">
        <v>56044</v>
      </c>
      <c r="J18" s="600">
        <v>262.10000000000002</v>
      </c>
      <c r="K18" s="601">
        <v>13061</v>
      </c>
      <c r="L18" s="600">
        <v>20.3</v>
      </c>
      <c r="M18" s="386"/>
    </row>
    <row r="19" spans="2:13" ht="20.100000000000001" customHeight="1" thickBot="1" x14ac:dyDescent="0.25">
      <c r="B19" s="935" t="s">
        <v>255</v>
      </c>
      <c r="C19" s="740"/>
      <c r="D19" s="907">
        <f>D18/D7*100</f>
        <v>0.88579645714446131</v>
      </c>
      <c r="E19" s="908">
        <f>E18/E7*100</f>
        <v>0.21536930838365873</v>
      </c>
      <c r="F19" s="907">
        <f>F18/F7*100</f>
        <v>0.62598615138700742</v>
      </c>
      <c r="G19" s="936">
        <f>G18/G7*100</f>
        <v>0.6060956521098263</v>
      </c>
      <c r="H19" s="937">
        <f>H18/H7*100</f>
        <v>2.2139894301778087</v>
      </c>
      <c r="I19" s="607">
        <v>1.6078937780679823</v>
      </c>
      <c r="J19" s="593">
        <v>265.3</v>
      </c>
      <c r="K19" s="607">
        <v>1.3281929730333473</v>
      </c>
      <c r="L19" s="593">
        <v>149.9</v>
      </c>
      <c r="M19" s="386"/>
    </row>
    <row r="20" spans="2:13" ht="20.100000000000001" customHeight="1" x14ac:dyDescent="0.2">
      <c r="B20" s="933" t="s">
        <v>254</v>
      </c>
      <c r="C20" s="745"/>
      <c r="D20" s="749">
        <v>48</v>
      </c>
      <c r="E20" s="748">
        <v>46</v>
      </c>
      <c r="F20" s="747">
        <v>43</v>
      </c>
      <c r="G20" s="746">
        <v>39</v>
      </c>
      <c r="H20" s="745">
        <v>39</v>
      </c>
      <c r="I20" s="607">
        <v>0</v>
      </c>
      <c r="J20" s="593">
        <v>0</v>
      </c>
      <c r="K20" s="607">
        <v>-9</v>
      </c>
      <c r="L20" s="593">
        <v>-18.8</v>
      </c>
      <c r="M20" s="386"/>
    </row>
    <row r="21" spans="2:13" ht="20.100000000000001" customHeight="1" x14ac:dyDescent="0.2">
      <c r="B21" s="933" t="s">
        <v>253</v>
      </c>
      <c r="C21" s="745"/>
      <c r="D21" s="749"/>
      <c r="E21" s="748">
        <v>0</v>
      </c>
      <c r="F21" s="747">
        <v>0</v>
      </c>
      <c r="G21" s="746"/>
      <c r="H21" s="745"/>
      <c r="I21" s="607">
        <v>0</v>
      </c>
      <c r="J21" s="593" t="s">
        <v>128</v>
      </c>
      <c r="K21" s="607">
        <v>0</v>
      </c>
      <c r="L21" s="593" t="s">
        <v>128</v>
      </c>
      <c r="M21" s="386"/>
    </row>
    <row r="22" spans="2:13" ht="20.100000000000001" customHeight="1" thickBot="1" x14ac:dyDescent="0.25">
      <c r="B22" s="921" t="s">
        <v>252</v>
      </c>
      <c r="C22" s="740"/>
      <c r="D22" s="744">
        <v>1</v>
      </c>
      <c r="E22" s="743">
        <v>1</v>
      </c>
      <c r="F22" s="742">
        <v>1</v>
      </c>
      <c r="G22" s="741">
        <v>1</v>
      </c>
      <c r="H22" s="740">
        <v>1</v>
      </c>
      <c r="I22" s="601">
        <v>0</v>
      </c>
      <c r="J22" s="600">
        <v>0</v>
      </c>
      <c r="K22" s="601">
        <v>0</v>
      </c>
      <c r="L22" s="600">
        <v>0</v>
      </c>
      <c r="M22" s="386"/>
    </row>
    <row r="23" spans="2:13" ht="20.100000000000001" customHeight="1" x14ac:dyDescent="0.2">
      <c r="B23" s="938" t="s">
        <v>251</v>
      </c>
    </row>
    <row r="24" spans="2:13" ht="20.100000000000001" customHeight="1" x14ac:dyDescent="0.2">
      <c r="B24" s="42" t="s">
        <v>250</v>
      </c>
    </row>
    <row r="25" spans="2:13" ht="20.100000000000001" customHeight="1" x14ac:dyDescent="0.2"/>
    <row r="26" spans="2:13" ht="20.100000000000001" customHeight="1" x14ac:dyDescent="0.2"/>
    <row r="28" spans="2:13" hidden="1" x14ac:dyDescent="0.2"/>
    <row r="29" spans="2:13" hidden="1" x14ac:dyDescent="0.2">
      <c r="B29" s="42" t="s">
        <v>276</v>
      </c>
    </row>
    <row r="30" spans="2:13" ht="18" hidden="1" thickBot="1" x14ac:dyDescent="0.25">
      <c r="B30" s="742"/>
      <c r="C30" s="742"/>
      <c r="D30" s="742"/>
      <c r="E30" s="742"/>
      <c r="F30" s="742"/>
      <c r="G30" s="742"/>
      <c r="H30" s="742"/>
    </row>
    <row r="31" spans="2:13" hidden="1" x14ac:dyDescent="0.2">
      <c r="B31" s="386"/>
      <c r="D31" s="753"/>
      <c r="E31" s="385"/>
      <c r="F31" s="385"/>
      <c r="G31" s="385"/>
      <c r="H31" s="385"/>
      <c r="M31" s="386"/>
    </row>
    <row r="32" spans="2:13" ht="17.25" hidden="1" customHeight="1" x14ac:dyDescent="0.2">
      <c r="B32" s="386"/>
      <c r="C32" s="916" t="s">
        <v>231</v>
      </c>
      <c r="D32" s="939" t="s">
        <v>275</v>
      </c>
      <c r="E32" s="940"/>
      <c r="F32" s="940"/>
      <c r="G32" s="940"/>
      <c r="H32" s="940"/>
      <c r="M32" s="386"/>
    </row>
    <row r="33" spans="2:13" ht="18" hidden="1" thickBot="1" x14ac:dyDescent="0.25">
      <c r="B33" s="921"/>
      <c r="C33" s="742" t="s">
        <v>225</v>
      </c>
      <c r="D33" s="744" t="s">
        <v>274</v>
      </c>
      <c r="E33" s="742"/>
      <c r="F33" s="742"/>
      <c r="G33" s="742"/>
      <c r="H33" s="742"/>
      <c r="M33" s="386"/>
    </row>
    <row r="34" spans="2:13" hidden="1" x14ac:dyDescent="0.2">
      <c r="B34" s="922" t="s">
        <v>262</v>
      </c>
      <c r="C34" s="923" t="s">
        <v>222</v>
      </c>
      <c r="D34" s="749">
        <v>1819</v>
      </c>
      <c r="E34" s="747"/>
      <c r="F34" s="747"/>
      <c r="G34" s="747"/>
      <c r="H34" s="747"/>
      <c r="M34" s="386"/>
    </row>
    <row r="35" spans="2:13" hidden="1" x14ac:dyDescent="0.2">
      <c r="B35" s="922" t="s">
        <v>272</v>
      </c>
      <c r="C35" s="924" t="s">
        <v>271</v>
      </c>
      <c r="D35" s="753">
        <v>786</v>
      </c>
      <c r="E35" s="385"/>
      <c r="F35" s="385"/>
      <c r="G35" s="385"/>
      <c r="H35" s="385"/>
      <c r="M35" s="386"/>
    </row>
    <row r="36" spans="2:13" hidden="1" x14ac:dyDescent="0.2">
      <c r="B36" s="922" t="s">
        <v>264</v>
      </c>
      <c r="C36" s="925" t="s">
        <v>270</v>
      </c>
      <c r="D36" s="758">
        <v>1824</v>
      </c>
      <c r="E36" s="756"/>
      <c r="F36" s="756"/>
      <c r="G36" s="756"/>
      <c r="H36" s="756"/>
      <c r="M36" s="386"/>
    </row>
    <row r="37" spans="2:13" ht="18" hidden="1" thickBot="1" x14ac:dyDescent="0.25">
      <c r="B37" s="922" t="s">
        <v>262</v>
      </c>
      <c r="C37" s="926" t="s">
        <v>269</v>
      </c>
      <c r="D37" s="744">
        <v>1604</v>
      </c>
      <c r="E37" s="742"/>
      <c r="F37" s="742"/>
      <c r="G37" s="742"/>
      <c r="H37" s="742"/>
      <c r="M37" s="386"/>
    </row>
    <row r="38" spans="2:13" ht="18" hidden="1" thickBot="1" x14ac:dyDescent="0.25">
      <c r="B38" s="927" t="s">
        <v>260</v>
      </c>
      <c r="C38" s="928" t="s">
        <v>259</v>
      </c>
      <c r="D38" s="744">
        <v>-5</v>
      </c>
      <c r="E38" s="742"/>
      <c r="F38" s="742"/>
      <c r="G38" s="742"/>
      <c r="H38" s="742"/>
      <c r="M38" s="386"/>
    </row>
    <row r="39" spans="2:13" hidden="1" x14ac:dyDescent="0.2">
      <c r="B39" s="922" t="s">
        <v>268</v>
      </c>
      <c r="C39" s="931" t="s">
        <v>267</v>
      </c>
      <c r="D39" s="749"/>
      <c r="E39" s="747"/>
      <c r="F39" s="747"/>
      <c r="G39" s="747"/>
      <c r="H39" s="747"/>
      <c r="M39" s="386"/>
    </row>
    <row r="40" spans="2:13" hidden="1" x14ac:dyDescent="0.2">
      <c r="B40" s="922" t="s">
        <v>266</v>
      </c>
      <c r="C40" s="924" t="s">
        <v>265</v>
      </c>
      <c r="D40" s="758"/>
      <c r="E40" s="756"/>
      <c r="F40" s="756"/>
      <c r="G40" s="756"/>
      <c r="H40" s="756"/>
      <c r="M40" s="386"/>
    </row>
    <row r="41" spans="2:13" hidden="1" x14ac:dyDescent="0.2">
      <c r="B41" s="922" t="s">
        <v>264</v>
      </c>
      <c r="C41" s="932" t="s">
        <v>263</v>
      </c>
      <c r="D41" s="758"/>
      <c r="E41" s="756"/>
      <c r="F41" s="756"/>
      <c r="G41" s="756"/>
      <c r="H41" s="756"/>
      <c r="M41" s="386"/>
    </row>
    <row r="42" spans="2:13" ht="18" hidden="1" thickBot="1" x14ac:dyDescent="0.25">
      <c r="B42" s="922" t="s">
        <v>262</v>
      </c>
      <c r="C42" s="926" t="s">
        <v>261</v>
      </c>
      <c r="D42" s="941"/>
      <c r="E42" s="942"/>
      <c r="F42" s="942"/>
      <c r="G42" s="942"/>
      <c r="H42" s="942"/>
      <c r="M42" s="386"/>
    </row>
    <row r="43" spans="2:13" ht="18" hidden="1" thickBot="1" x14ac:dyDescent="0.25">
      <c r="B43" s="927" t="s">
        <v>260</v>
      </c>
      <c r="C43" s="928" t="s">
        <v>259</v>
      </c>
      <c r="D43" s="744">
        <v>0</v>
      </c>
      <c r="E43" s="742"/>
      <c r="F43" s="742"/>
      <c r="G43" s="742"/>
      <c r="H43" s="742"/>
      <c r="M43" s="386"/>
    </row>
    <row r="44" spans="2:13" hidden="1" x14ac:dyDescent="0.2">
      <c r="B44" s="933"/>
      <c r="C44" s="745" t="s">
        <v>258</v>
      </c>
      <c r="D44" s="749">
        <v>14</v>
      </c>
      <c r="E44" s="747"/>
      <c r="F44" s="747"/>
      <c r="G44" s="747"/>
      <c r="H44" s="747"/>
      <c r="M44" s="386"/>
    </row>
    <row r="45" spans="2:13" hidden="1" x14ac:dyDescent="0.2">
      <c r="B45" s="933"/>
      <c r="C45" s="745" t="s">
        <v>257</v>
      </c>
      <c r="D45" s="749">
        <v>14</v>
      </c>
      <c r="E45" s="747"/>
      <c r="F45" s="747"/>
      <c r="G45" s="747"/>
      <c r="H45" s="747"/>
      <c r="M45" s="386"/>
    </row>
    <row r="46" spans="2:13" ht="18" hidden="1" thickBot="1" x14ac:dyDescent="0.25">
      <c r="B46" s="921"/>
      <c r="C46" s="934" t="s">
        <v>256</v>
      </c>
      <c r="D46" s="744"/>
      <c r="E46" s="742"/>
      <c r="F46" s="742"/>
      <c r="G46" s="742"/>
      <c r="H46" s="742"/>
      <c r="M46" s="386"/>
    </row>
    <row r="47" spans="2:13" ht="18" hidden="1" thickBot="1" x14ac:dyDescent="0.25">
      <c r="B47" s="935" t="s">
        <v>255</v>
      </c>
      <c r="C47" s="740"/>
      <c r="D47" s="943">
        <v>0</v>
      </c>
      <c r="E47" s="944"/>
      <c r="F47" s="944"/>
      <c r="G47" s="944"/>
      <c r="H47" s="944"/>
      <c r="M47" s="386"/>
    </row>
    <row r="48" spans="2:13" hidden="1" x14ac:dyDescent="0.2">
      <c r="B48" s="933" t="s">
        <v>254</v>
      </c>
      <c r="C48" s="745"/>
      <c r="D48" s="749">
        <v>1</v>
      </c>
      <c r="E48" s="747"/>
      <c r="F48" s="747"/>
      <c r="G48" s="747"/>
      <c r="H48" s="747"/>
      <c r="M48" s="386"/>
    </row>
    <row r="49" spans="2:13" hidden="1" x14ac:dyDescent="0.2">
      <c r="B49" s="933" t="s">
        <v>253</v>
      </c>
      <c r="C49" s="745"/>
      <c r="D49" s="749"/>
      <c r="E49" s="747"/>
      <c r="F49" s="747"/>
      <c r="G49" s="747"/>
      <c r="H49" s="747"/>
      <c r="M49" s="386"/>
    </row>
    <row r="50" spans="2:13" ht="18" hidden="1" thickBot="1" x14ac:dyDescent="0.25">
      <c r="B50" s="921" t="s">
        <v>252</v>
      </c>
      <c r="C50" s="740"/>
      <c r="D50" s="744"/>
      <c r="E50" s="742"/>
      <c r="F50" s="742"/>
      <c r="G50" s="742"/>
      <c r="H50" s="742"/>
      <c r="M50" s="386"/>
    </row>
    <row r="51" spans="2:13" hidden="1" x14ac:dyDescent="0.2">
      <c r="C51" s="42" t="s">
        <v>251</v>
      </c>
    </row>
    <row r="52" spans="2:13" hidden="1" x14ac:dyDescent="0.2">
      <c r="C52" s="42" t="s">
        <v>250</v>
      </c>
    </row>
    <row r="53" spans="2:13" hidden="1" x14ac:dyDescent="0.2"/>
    <row r="54" spans="2:13" hidden="1" x14ac:dyDescent="0.2"/>
  </sheetData>
  <mergeCells count="2">
    <mergeCell ref="I3:J4"/>
    <mergeCell ref="K3:L4"/>
  </mergeCells>
  <phoneticPr fontId="3"/>
  <pageMargins left="0.39370078740157483" right="0" top="0.98425196850393704" bottom="0" header="0.51181102362204722" footer="0.51181102362204722"/>
  <pageSetup paperSize="9" scale="7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B1:O41"/>
  <sheetViews>
    <sheetView showGridLines="0" zoomScaleNormal="100" zoomScaleSheetLayoutView="120" workbookViewId="0">
      <pane xSplit="3" ySplit="5" topLeftCell="D13" activePane="bottomRight" state="frozen"/>
      <selection pane="topRight" activeCell="D1" sqref="D1"/>
      <selection pane="bottomLeft" activeCell="A6" sqref="A6"/>
      <selection pane="bottomRight" activeCell="N40" sqref="N40"/>
    </sheetView>
  </sheetViews>
  <sheetFormatPr defaultColWidth="10.69921875" defaultRowHeight="17.25" x14ac:dyDescent="0.2"/>
  <cols>
    <col min="1" max="1" width="0.3984375" style="4" customWidth="1"/>
    <col min="2" max="2" width="3.59765625" style="4" customWidth="1"/>
    <col min="3" max="3" width="14.69921875" style="4" customWidth="1"/>
    <col min="4" max="8" width="5.69921875" style="42" customWidth="1"/>
    <col min="9" max="12" width="9.296875" style="41" customWidth="1"/>
    <col min="13" max="16384" width="10.69921875" style="4"/>
  </cols>
  <sheetData>
    <row r="1" spans="2:15" ht="15" customHeight="1" x14ac:dyDescent="0.2">
      <c r="B1" s="1" t="s">
        <v>283</v>
      </c>
      <c r="C1" s="2"/>
      <c r="D1" s="2"/>
      <c r="E1" s="2"/>
      <c r="F1" s="2"/>
      <c r="G1" s="2"/>
      <c r="H1" s="2"/>
      <c r="I1" s="136"/>
      <c r="J1" s="136"/>
      <c r="K1" s="136"/>
      <c r="L1" s="136"/>
    </row>
    <row r="2" spans="2:15" ht="15" customHeight="1" thickBot="1" x14ac:dyDescent="0.25">
      <c r="B2" s="5"/>
      <c r="C2" s="5"/>
      <c r="D2" s="5"/>
      <c r="E2" s="5"/>
      <c r="F2" s="5"/>
      <c r="G2" s="5"/>
      <c r="H2" s="5"/>
      <c r="I2" s="135"/>
      <c r="J2" s="134"/>
      <c r="L2" s="133" t="s">
        <v>284</v>
      </c>
    </row>
    <row r="3" spans="2:15" ht="15" customHeight="1" x14ac:dyDescent="0.2">
      <c r="B3" s="9"/>
      <c r="C3" s="132" t="s">
        <v>78</v>
      </c>
      <c r="D3" s="131"/>
      <c r="E3" s="130"/>
      <c r="F3" s="40"/>
      <c r="G3" s="129"/>
      <c r="H3" s="128"/>
      <c r="I3" s="776" t="s">
        <v>77</v>
      </c>
      <c r="J3" s="777"/>
      <c r="K3" s="776" t="s">
        <v>76</v>
      </c>
      <c r="L3" s="777"/>
    </row>
    <row r="4" spans="2:15" ht="15" customHeight="1" x14ac:dyDescent="0.2">
      <c r="B4" s="9"/>
      <c r="C4" s="2"/>
      <c r="D4" s="91" t="s">
        <v>75</v>
      </c>
      <c r="E4" s="127" t="s">
        <v>74</v>
      </c>
      <c r="F4" s="125" t="s">
        <v>73</v>
      </c>
      <c r="G4" s="126" t="s">
        <v>72</v>
      </c>
      <c r="H4" s="125" t="s">
        <v>71</v>
      </c>
      <c r="I4" s="778"/>
      <c r="J4" s="779"/>
      <c r="K4" s="778"/>
      <c r="L4" s="779"/>
    </row>
    <row r="5" spans="2:15" ht="30.75" customHeight="1" thickBot="1" x14ac:dyDescent="0.25">
      <c r="B5" s="780" t="s">
        <v>70</v>
      </c>
      <c r="C5" s="781"/>
      <c r="D5" s="124" t="s">
        <v>282</v>
      </c>
      <c r="E5" s="124"/>
      <c r="F5" s="124"/>
      <c r="G5" s="123" t="s">
        <v>95</v>
      </c>
      <c r="H5" s="122" t="s">
        <v>281</v>
      </c>
      <c r="I5" s="121" t="s">
        <v>65</v>
      </c>
      <c r="J5" s="120" t="s">
        <v>64</v>
      </c>
      <c r="K5" s="121" t="s">
        <v>63</v>
      </c>
      <c r="L5" s="120" t="s">
        <v>62</v>
      </c>
      <c r="O5" s="119"/>
    </row>
    <row r="6" spans="2:15" ht="15" customHeight="1" x14ac:dyDescent="0.2">
      <c r="B6" s="9"/>
      <c r="C6" s="95" t="s">
        <v>61</v>
      </c>
      <c r="D6" s="94">
        <v>579</v>
      </c>
      <c r="E6" s="93">
        <v>568</v>
      </c>
      <c r="F6" s="92">
        <v>569</v>
      </c>
      <c r="G6" s="118">
        <v>582</v>
      </c>
      <c r="H6" s="117">
        <v>579</v>
      </c>
      <c r="I6" s="70">
        <f t="shared" ref="I6:I38" si="0">H6-G6</f>
        <v>-3</v>
      </c>
      <c r="J6" s="85">
        <v>-0.5</v>
      </c>
      <c r="K6" s="68">
        <f t="shared" ref="K6:K38" si="1">H6-D6</f>
        <v>0</v>
      </c>
      <c r="L6" s="96">
        <f t="shared" ref="L6:L38" si="2">IF(AND($D6=0,H6&gt;0),"皆増　",IF(AND($D6&gt;0,H6=0),"皆減　",IF(AND($D6=0,H6=0),"",ROUND(K6/$D6*100,1))))</f>
        <v>0</v>
      </c>
    </row>
    <row r="7" spans="2:15" ht="15" customHeight="1" x14ac:dyDescent="0.2">
      <c r="B7" s="9"/>
      <c r="C7" s="95" t="s">
        <v>280</v>
      </c>
      <c r="D7" s="94"/>
      <c r="E7" s="93"/>
      <c r="F7" s="92"/>
      <c r="G7" s="118"/>
      <c r="H7" s="117"/>
      <c r="I7" s="70">
        <f t="shared" si="0"/>
        <v>0</v>
      </c>
      <c r="J7" s="85" t="s">
        <v>128</v>
      </c>
      <c r="K7" s="68">
        <f t="shared" si="1"/>
        <v>0</v>
      </c>
      <c r="L7" s="96" t="str">
        <f t="shared" si="2"/>
        <v/>
      </c>
    </row>
    <row r="8" spans="2:15" ht="15" customHeight="1" x14ac:dyDescent="0.2">
      <c r="B8" s="9"/>
      <c r="C8" s="95" t="s">
        <v>60</v>
      </c>
      <c r="D8" s="94">
        <v>2</v>
      </c>
      <c r="E8" s="93">
        <v>2</v>
      </c>
      <c r="F8" s="92">
        <v>2</v>
      </c>
      <c r="G8" s="87">
        <v>2</v>
      </c>
      <c r="H8" s="86">
        <v>2</v>
      </c>
      <c r="I8" s="70">
        <f t="shared" si="0"/>
        <v>0</v>
      </c>
      <c r="J8" s="85">
        <v>0</v>
      </c>
      <c r="K8" s="68">
        <f t="shared" si="1"/>
        <v>0</v>
      </c>
      <c r="L8" s="96">
        <f t="shared" si="2"/>
        <v>0</v>
      </c>
    </row>
    <row r="9" spans="2:15" ht="15" customHeight="1" x14ac:dyDescent="0.2">
      <c r="B9" s="575" t="s">
        <v>51</v>
      </c>
      <c r="C9" s="95" t="s">
        <v>59</v>
      </c>
      <c r="D9" s="94"/>
      <c r="E9" s="93"/>
      <c r="F9" s="92"/>
      <c r="G9" s="87"/>
      <c r="H9" s="86"/>
      <c r="I9" s="70">
        <f t="shared" si="0"/>
        <v>0</v>
      </c>
      <c r="J9" s="85" t="s">
        <v>128</v>
      </c>
      <c r="K9" s="68">
        <f t="shared" si="1"/>
        <v>0</v>
      </c>
      <c r="L9" s="96" t="str">
        <f t="shared" si="2"/>
        <v/>
      </c>
    </row>
    <row r="10" spans="2:15" ht="15" customHeight="1" x14ac:dyDescent="0.2">
      <c r="B10" s="9"/>
      <c r="C10" s="95" t="s">
        <v>58</v>
      </c>
      <c r="D10" s="94">
        <v>3742</v>
      </c>
      <c r="E10" s="93">
        <v>3811</v>
      </c>
      <c r="F10" s="92">
        <v>3817</v>
      </c>
      <c r="G10" s="87">
        <v>3870</v>
      </c>
      <c r="H10" s="86">
        <v>3927</v>
      </c>
      <c r="I10" s="70">
        <v>57</v>
      </c>
      <c r="J10" s="116">
        <v>1.5</v>
      </c>
      <c r="K10" s="68">
        <v>185</v>
      </c>
      <c r="L10" s="96">
        <v>4.9000000000000004</v>
      </c>
    </row>
    <row r="11" spans="2:15" ht="15" customHeight="1" x14ac:dyDescent="0.2">
      <c r="B11" s="9"/>
      <c r="C11" s="95" t="s">
        <v>52</v>
      </c>
      <c r="D11" s="94">
        <v>216</v>
      </c>
      <c r="E11" s="93">
        <v>284</v>
      </c>
      <c r="F11" s="92">
        <v>301</v>
      </c>
      <c r="G11" s="87">
        <v>301</v>
      </c>
      <c r="H11" s="86">
        <v>302</v>
      </c>
      <c r="I11" s="70">
        <v>1</v>
      </c>
      <c r="J11" s="85">
        <v>0.3</v>
      </c>
      <c r="K11" s="68">
        <v>86</v>
      </c>
      <c r="L11" s="96">
        <v>39.799999999999997</v>
      </c>
    </row>
    <row r="12" spans="2:15" ht="15" customHeight="1" x14ac:dyDescent="0.2">
      <c r="B12" s="575" t="s">
        <v>45</v>
      </c>
      <c r="C12" s="95" t="s">
        <v>50</v>
      </c>
      <c r="D12" s="94">
        <v>7</v>
      </c>
      <c r="E12" s="93">
        <v>16</v>
      </c>
      <c r="F12" s="92">
        <v>23</v>
      </c>
      <c r="G12" s="87">
        <v>26</v>
      </c>
      <c r="H12" s="86">
        <v>26</v>
      </c>
      <c r="I12" s="70">
        <v>0</v>
      </c>
      <c r="J12" s="85">
        <v>0</v>
      </c>
      <c r="K12" s="68">
        <v>19</v>
      </c>
      <c r="L12" s="96">
        <v>271.39999999999998</v>
      </c>
    </row>
    <row r="13" spans="2:15" ht="15" customHeight="1" x14ac:dyDescent="0.2">
      <c r="B13" s="575"/>
      <c r="C13" s="95" t="s">
        <v>57</v>
      </c>
      <c r="D13" s="94">
        <v>13</v>
      </c>
      <c r="E13" s="93">
        <v>13</v>
      </c>
      <c r="F13" s="92">
        <v>10</v>
      </c>
      <c r="G13" s="87">
        <v>16</v>
      </c>
      <c r="H13" s="86">
        <v>16</v>
      </c>
      <c r="I13" s="70">
        <v>0</v>
      </c>
      <c r="J13" s="85">
        <v>0</v>
      </c>
      <c r="K13" s="68">
        <v>3</v>
      </c>
      <c r="L13" s="96">
        <v>23.1</v>
      </c>
    </row>
    <row r="14" spans="2:15" ht="15" customHeight="1" x14ac:dyDescent="0.2">
      <c r="B14" s="575"/>
      <c r="C14" s="95" t="s">
        <v>44</v>
      </c>
      <c r="D14" s="94"/>
      <c r="E14" s="93"/>
      <c r="F14" s="92"/>
      <c r="G14" s="87">
        <v>1</v>
      </c>
      <c r="H14" s="86">
        <v>1</v>
      </c>
      <c r="I14" s="70">
        <v>0</v>
      </c>
      <c r="J14" s="85">
        <v>0</v>
      </c>
      <c r="K14" s="68">
        <v>1</v>
      </c>
      <c r="L14" s="96" t="s">
        <v>285</v>
      </c>
    </row>
    <row r="15" spans="2:15" ht="15" customHeight="1" x14ac:dyDescent="0.2">
      <c r="B15" s="9"/>
      <c r="C15" s="95" t="s">
        <v>41</v>
      </c>
      <c r="D15" s="94"/>
      <c r="E15" s="93"/>
      <c r="F15" s="92"/>
      <c r="G15" s="87"/>
      <c r="H15" s="86"/>
      <c r="I15" s="70">
        <v>0</v>
      </c>
      <c r="J15" s="85" t="s">
        <v>128</v>
      </c>
      <c r="K15" s="68">
        <v>0</v>
      </c>
      <c r="L15" s="96" t="s">
        <v>128</v>
      </c>
    </row>
    <row r="16" spans="2:15" ht="15" customHeight="1" x14ac:dyDescent="0.2">
      <c r="B16" s="575" t="s">
        <v>43</v>
      </c>
      <c r="C16" s="95" t="s">
        <v>39</v>
      </c>
      <c r="D16" s="94">
        <v>1</v>
      </c>
      <c r="E16" s="93">
        <v>1</v>
      </c>
      <c r="F16" s="92">
        <v>1</v>
      </c>
      <c r="G16" s="87">
        <v>1</v>
      </c>
      <c r="H16" s="86">
        <v>1</v>
      </c>
      <c r="I16" s="70">
        <v>0</v>
      </c>
      <c r="J16" s="85">
        <v>0</v>
      </c>
      <c r="K16" s="68">
        <v>0</v>
      </c>
      <c r="L16" s="96">
        <v>0</v>
      </c>
    </row>
    <row r="17" spans="2:12" ht="15" customHeight="1" x14ac:dyDescent="0.2">
      <c r="B17" s="9"/>
      <c r="C17" s="95" t="s">
        <v>38</v>
      </c>
      <c r="D17" s="115">
        <v>61</v>
      </c>
      <c r="E17" s="114">
        <v>65</v>
      </c>
      <c r="F17" s="113">
        <v>65</v>
      </c>
      <c r="G17" s="112">
        <v>61</v>
      </c>
      <c r="H17" s="111">
        <v>56</v>
      </c>
      <c r="I17" s="70">
        <v>-5</v>
      </c>
      <c r="J17" s="85">
        <v>-8.1999999999999993</v>
      </c>
      <c r="K17" s="68">
        <v>-5</v>
      </c>
      <c r="L17" s="96">
        <v>-8.1999999999999993</v>
      </c>
    </row>
    <row r="18" spans="2:12" ht="15" customHeight="1" x14ac:dyDescent="0.2">
      <c r="B18" s="9"/>
      <c r="C18" s="110" t="s">
        <v>56</v>
      </c>
      <c r="D18" s="82"/>
      <c r="E18" s="81"/>
      <c r="F18" s="80"/>
      <c r="G18" s="79"/>
      <c r="H18" s="109"/>
      <c r="I18" s="77">
        <v>0</v>
      </c>
      <c r="J18" s="76" t="s">
        <v>128</v>
      </c>
      <c r="K18" s="75">
        <v>0</v>
      </c>
      <c r="L18" s="108" t="s">
        <v>128</v>
      </c>
    </row>
    <row r="19" spans="2:12" ht="15" customHeight="1" thickBot="1" x14ac:dyDescent="0.25">
      <c r="B19" s="11"/>
      <c r="C19" s="13" t="s">
        <v>37</v>
      </c>
      <c r="D19" s="107">
        <f>SUM(D6:D18)</f>
        <v>4621</v>
      </c>
      <c r="E19" s="106">
        <f>SUM(E6:E18)</f>
        <v>4760</v>
      </c>
      <c r="F19" s="5">
        <v>4788</v>
      </c>
      <c r="G19" s="105">
        <v>4860</v>
      </c>
      <c r="H19" s="104">
        <f>SUM(H6:H18)</f>
        <v>4910</v>
      </c>
      <c r="I19" s="103">
        <v>50</v>
      </c>
      <c r="J19" s="102">
        <v>1</v>
      </c>
      <c r="K19" s="101">
        <v>289</v>
      </c>
      <c r="L19" s="100">
        <v>6.3</v>
      </c>
    </row>
    <row r="20" spans="2:12" ht="15" customHeight="1" x14ac:dyDescent="0.2">
      <c r="B20" s="9"/>
      <c r="C20" s="95" t="s">
        <v>55</v>
      </c>
      <c r="D20" s="94">
        <v>33</v>
      </c>
      <c r="E20" s="93">
        <v>29</v>
      </c>
      <c r="F20" s="92">
        <v>31</v>
      </c>
      <c r="G20" s="87">
        <v>1</v>
      </c>
      <c r="H20" s="86">
        <v>1</v>
      </c>
      <c r="I20" s="70">
        <v>0</v>
      </c>
      <c r="J20" s="85">
        <v>0</v>
      </c>
      <c r="K20" s="68">
        <v>-32</v>
      </c>
      <c r="L20" s="96">
        <v>-97</v>
      </c>
    </row>
    <row r="21" spans="2:12" ht="15" customHeight="1" x14ac:dyDescent="0.2">
      <c r="B21" s="9"/>
      <c r="C21" s="95" t="s">
        <v>54</v>
      </c>
      <c r="D21" s="94">
        <v>49</v>
      </c>
      <c r="E21" s="93">
        <v>49</v>
      </c>
      <c r="F21" s="92">
        <v>48</v>
      </c>
      <c r="G21" s="87">
        <v>51</v>
      </c>
      <c r="H21" s="86">
        <v>49</v>
      </c>
      <c r="I21" s="98">
        <v>-2</v>
      </c>
      <c r="J21" s="85">
        <v>-3.9</v>
      </c>
      <c r="K21" s="97">
        <v>0</v>
      </c>
      <c r="L21" s="96">
        <v>0</v>
      </c>
    </row>
    <row r="22" spans="2:12" ht="15" customHeight="1" x14ac:dyDescent="0.2">
      <c r="B22" s="9"/>
      <c r="C22" s="95" t="s">
        <v>53</v>
      </c>
      <c r="D22" s="94">
        <v>0</v>
      </c>
      <c r="E22" s="93">
        <v>0</v>
      </c>
      <c r="F22" s="92">
        <v>0</v>
      </c>
      <c r="G22" s="87"/>
      <c r="H22" s="86"/>
      <c r="I22" s="70">
        <v>0</v>
      </c>
      <c r="J22" s="85" t="s">
        <v>128</v>
      </c>
      <c r="K22" s="68">
        <v>0</v>
      </c>
      <c r="L22" s="96" t="s">
        <v>128</v>
      </c>
    </row>
    <row r="23" spans="2:12" ht="15" customHeight="1" x14ac:dyDescent="0.2">
      <c r="B23" s="9"/>
      <c r="C23" s="95" t="s">
        <v>52</v>
      </c>
      <c r="D23" s="94">
        <v>91</v>
      </c>
      <c r="E23" s="93">
        <v>34</v>
      </c>
      <c r="F23" s="92">
        <v>29</v>
      </c>
      <c r="G23" s="87">
        <v>27</v>
      </c>
      <c r="H23" s="86">
        <v>25</v>
      </c>
      <c r="I23" s="70">
        <v>-2</v>
      </c>
      <c r="J23" s="85">
        <v>-7.4</v>
      </c>
      <c r="K23" s="68">
        <v>-66</v>
      </c>
      <c r="L23" s="96">
        <v>-72.5</v>
      </c>
    </row>
    <row r="24" spans="2:12" ht="15" customHeight="1" x14ac:dyDescent="0.2">
      <c r="B24" s="575" t="s">
        <v>51</v>
      </c>
      <c r="C24" s="95" t="s">
        <v>50</v>
      </c>
      <c r="D24" s="94">
        <v>26</v>
      </c>
      <c r="E24" s="93">
        <v>21</v>
      </c>
      <c r="F24" s="92">
        <v>14</v>
      </c>
      <c r="G24" s="87">
        <v>14</v>
      </c>
      <c r="H24" s="86">
        <v>13</v>
      </c>
      <c r="I24" s="98">
        <v>-1</v>
      </c>
      <c r="J24" s="85">
        <v>-7.1</v>
      </c>
      <c r="K24" s="97">
        <v>-13</v>
      </c>
      <c r="L24" s="96">
        <v>-50</v>
      </c>
    </row>
    <row r="25" spans="2:12" ht="15" customHeight="1" x14ac:dyDescent="0.2">
      <c r="B25" s="9"/>
      <c r="C25" s="95" t="s">
        <v>49</v>
      </c>
      <c r="D25" s="94">
        <v>17</v>
      </c>
      <c r="E25" s="93">
        <v>16</v>
      </c>
      <c r="F25" s="92">
        <v>14</v>
      </c>
      <c r="G25" s="87">
        <v>11</v>
      </c>
      <c r="H25" s="86">
        <v>11</v>
      </c>
      <c r="I25" s="70">
        <v>0</v>
      </c>
      <c r="J25" s="85">
        <v>0</v>
      </c>
      <c r="K25" s="68">
        <v>-6</v>
      </c>
      <c r="L25" s="96">
        <v>-35.299999999999997</v>
      </c>
    </row>
    <row r="26" spans="2:12" ht="15" customHeight="1" x14ac:dyDescent="0.2">
      <c r="B26" s="575" t="s">
        <v>48</v>
      </c>
      <c r="C26" s="95" t="s">
        <v>47</v>
      </c>
      <c r="D26" s="94">
        <v>4</v>
      </c>
      <c r="E26" s="93">
        <v>4</v>
      </c>
      <c r="F26" s="92">
        <v>4</v>
      </c>
      <c r="G26" s="87">
        <v>4</v>
      </c>
      <c r="H26" s="86">
        <v>4</v>
      </c>
      <c r="I26" s="98">
        <v>0</v>
      </c>
      <c r="J26" s="85">
        <v>0</v>
      </c>
      <c r="K26" s="97">
        <v>0</v>
      </c>
      <c r="L26" s="96">
        <v>0</v>
      </c>
    </row>
    <row r="27" spans="2:12" ht="15" customHeight="1" x14ac:dyDescent="0.2">
      <c r="B27" s="9"/>
      <c r="C27" s="95" t="s">
        <v>46</v>
      </c>
      <c r="D27" s="94"/>
      <c r="E27" s="93"/>
      <c r="F27" s="92"/>
      <c r="G27" s="87"/>
      <c r="H27" s="86">
        <v>0</v>
      </c>
      <c r="I27" s="70">
        <v>0</v>
      </c>
      <c r="J27" s="85" t="s">
        <v>128</v>
      </c>
      <c r="K27" s="68">
        <v>0</v>
      </c>
      <c r="L27" s="96" t="s">
        <v>128</v>
      </c>
    </row>
    <row r="28" spans="2:12" ht="15" customHeight="1" x14ac:dyDescent="0.2">
      <c r="B28" s="575" t="s">
        <v>45</v>
      </c>
      <c r="C28" s="95" t="s">
        <v>44</v>
      </c>
      <c r="D28" s="94">
        <v>4</v>
      </c>
      <c r="E28" s="93">
        <v>8</v>
      </c>
      <c r="F28" s="92">
        <v>8</v>
      </c>
      <c r="G28" s="87">
        <v>8</v>
      </c>
      <c r="H28" s="86">
        <v>8</v>
      </c>
      <c r="I28" s="70">
        <v>0</v>
      </c>
      <c r="J28" s="85">
        <v>0</v>
      </c>
      <c r="K28" s="68">
        <v>4</v>
      </c>
      <c r="L28" s="96">
        <v>100</v>
      </c>
    </row>
    <row r="29" spans="2:12" ht="15" customHeight="1" x14ac:dyDescent="0.2">
      <c r="B29" s="9"/>
      <c r="C29" s="99" t="s">
        <v>279</v>
      </c>
      <c r="D29" s="94">
        <v>3</v>
      </c>
      <c r="E29" s="93">
        <v>3</v>
      </c>
      <c r="F29" s="92">
        <v>3</v>
      </c>
      <c r="G29" s="87">
        <v>3</v>
      </c>
      <c r="H29" s="86">
        <v>3</v>
      </c>
      <c r="I29" s="98">
        <v>0</v>
      </c>
      <c r="J29" s="85">
        <v>0</v>
      </c>
      <c r="K29" s="97">
        <v>0</v>
      </c>
      <c r="L29" s="96">
        <v>0</v>
      </c>
    </row>
    <row r="30" spans="2:12" ht="15.75" customHeight="1" x14ac:dyDescent="0.2">
      <c r="B30" s="575" t="s">
        <v>43</v>
      </c>
      <c r="C30" s="95" t="s">
        <v>42</v>
      </c>
      <c r="D30" s="94">
        <v>5</v>
      </c>
      <c r="E30" s="93">
        <v>4</v>
      </c>
      <c r="F30" s="92">
        <v>5</v>
      </c>
      <c r="G30" s="87">
        <v>5</v>
      </c>
      <c r="H30" s="86">
        <v>6</v>
      </c>
      <c r="I30" s="70">
        <v>1</v>
      </c>
      <c r="J30" s="85">
        <v>20</v>
      </c>
      <c r="K30" s="68">
        <v>1</v>
      </c>
      <c r="L30" s="84">
        <v>20</v>
      </c>
    </row>
    <row r="31" spans="2:12" ht="15.75" customHeight="1" x14ac:dyDescent="0.2">
      <c r="B31" s="9"/>
      <c r="C31" s="95" t="s">
        <v>41</v>
      </c>
      <c r="D31" s="94">
        <v>1</v>
      </c>
      <c r="E31" s="93">
        <v>1</v>
      </c>
      <c r="F31" s="92">
        <v>1</v>
      </c>
      <c r="G31" s="87">
        <v>1</v>
      </c>
      <c r="H31" s="86">
        <v>1</v>
      </c>
      <c r="I31" s="70">
        <v>0</v>
      </c>
      <c r="J31" s="85">
        <v>0</v>
      </c>
      <c r="K31" s="68">
        <v>0</v>
      </c>
      <c r="L31" s="84">
        <v>0</v>
      </c>
    </row>
    <row r="32" spans="2:12" x14ac:dyDescent="0.2">
      <c r="B32" s="9"/>
      <c r="C32" s="95" t="s">
        <v>40</v>
      </c>
      <c r="D32" s="94"/>
      <c r="E32" s="93"/>
      <c r="F32" s="92"/>
      <c r="G32" s="87"/>
      <c r="H32" s="86"/>
      <c r="I32" s="70">
        <v>0</v>
      </c>
      <c r="J32" s="85" t="s">
        <v>128</v>
      </c>
      <c r="K32" s="68">
        <v>0</v>
      </c>
      <c r="L32" s="84" t="s">
        <v>128</v>
      </c>
    </row>
    <row r="33" spans="2:12" x14ac:dyDescent="0.2">
      <c r="B33" s="9"/>
      <c r="C33" s="91" t="s">
        <v>39</v>
      </c>
      <c r="D33" s="90">
        <v>2</v>
      </c>
      <c r="E33" s="89">
        <v>1</v>
      </c>
      <c r="F33" s="88">
        <v>1</v>
      </c>
      <c r="G33" s="87">
        <v>1</v>
      </c>
      <c r="H33" s="86">
        <v>1</v>
      </c>
      <c r="I33" s="70">
        <v>0</v>
      </c>
      <c r="J33" s="85">
        <v>0</v>
      </c>
      <c r="K33" s="68">
        <v>-1</v>
      </c>
      <c r="L33" s="84">
        <v>-50</v>
      </c>
    </row>
    <row r="34" spans="2:12" x14ac:dyDescent="0.2">
      <c r="B34" s="9"/>
      <c r="C34" s="83" t="s">
        <v>38</v>
      </c>
      <c r="D34" s="82">
        <v>346</v>
      </c>
      <c r="E34" s="81">
        <v>342</v>
      </c>
      <c r="F34" s="80">
        <v>332</v>
      </c>
      <c r="G34" s="79">
        <v>339</v>
      </c>
      <c r="H34" s="78">
        <v>339</v>
      </c>
      <c r="I34" s="77">
        <v>0</v>
      </c>
      <c r="J34" s="76">
        <v>0</v>
      </c>
      <c r="K34" s="75">
        <v>-7</v>
      </c>
      <c r="L34" s="74">
        <v>-2</v>
      </c>
    </row>
    <row r="35" spans="2:12" x14ac:dyDescent="0.2">
      <c r="B35" s="73"/>
      <c r="C35" s="72" t="s">
        <v>37</v>
      </c>
      <c r="D35" s="66">
        <f>SUM(D20:D34)</f>
        <v>581</v>
      </c>
      <c r="E35" s="65">
        <f>SUM(E20:E34)</f>
        <v>512</v>
      </c>
      <c r="F35" s="64">
        <v>490</v>
      </c>
      <c r="G35" s="63">
        <v>465</v>
      </c>
      <c r="H35" s="71">
        <f>SUM(H20:H34)</f>
        <v>461</v>
      </c>
      <c r="I35" s="70">
        <v>-4</v>
      </c>
      <c r="J35" s="69">
        <v>-0.9</v>
      </c>
      <c r="K35" s="68">
        <v>-120</v>
      </c>
      <c r="L35" s="67">
        <v>-20.7</v>
      </c>
    </row>
    <row r="36" spans="2:12" x14ac:dyDescent="0.2">
      <c r="B36" s="782" t="s">
        <v>36</v>
      </c>
      <c r="C36" s="783"/>
      <c r="D36" s="66">
        <f>D19+D35</f>
        <v>5202</v>
      </c>
      <c r="E36" s="65">
        <f>E19+E35</f>
        <v>5272</v>
      </c>
      <c r="F36" s="64">
        <v>5278</v>
      </c>
      <c r="G36" s="63">
        <v>5325</v>
      </c>
      <c r="H36" s="62">
        <f>H19+H35</f>
        <v>5371</v>
      </c>
      <c r="I36" s="61">
        <v>46</v>
      </c>
      <c r="J36" s="60">
        <v>0.9</v>
      </c>
      <c r="K36" s="59">
        <v>169</v>
      </c>
      <c r="L36" s="58">
        <v>3.2</v>
      </c>
    </row>
    <row r="37" spans="2:12" x14ac:dyDescent="0.2">
      <c r="B37" s="784" t="s">
        <v>35</v>
      </c>
      <c r="C37" s="785"/>
      <c r="D37" s="57">
        <v>4930</v>
      </c>
      <c r="E37" s="56">
        <v>4992</v>
      </c>
      <c r="F37" s="55">
        <v>4992</v>
      </c>
      <c r="G37" s="54">
        <v>5038</v>
      </c>
      <c r="H37" s="53">
        <v>5083</v>
      </c>
      <c r="I37" s="52">
        <v>45</v>
      </c>
      <c r="J37" s="50">
        <v>0.9</v>
      </c>
      <c r="K37" s="51">
        <v>153</v>
      </c>
      <c r="L37" s="50">
        <v>3.1</v>
      </c>
    </row>
    <row r="38" spans="2:12" ht="18" thickBot="1" x14ac:dyDescent="0.25">
      <c r="B38" s="786" t="s">
        <v>278</v>
      </c>
      <c r="C38" s="787"/>
      <c r="D38" s="49">
        <v>272</v>
      </c>
      <c r="E38" s="48">
        <v>280</v>
      </c>
      <c r="F38" s="47">
        <v>286</v>
      </c>
      <c r="G38" s="46">
        <v>287</v>
      </c>
      <c r="H38" s="45">
        <v>288</v>
      </c>
      <c r="I38" s="44">
        <v>1</v>
      </c>
      <c r="J38" s="43">
        <v>0.3</v>
      </c>
      <c r="K38" s="44">
        <v>16</v>
      </c>
      <c r="L38" s="43">
        <v>5.9</v>
      </c>
    </row>
    <row r="39" spans="2:12" ht="7.5" customHeight="1" x14ac:dyDescent="0.2">
      <c r="B39" s="2"/>
      <c r="C39" s="2"/>
      <c r="D39" s="2"/>
      <c r="E39" s="2"/>
      <c r="F39" s="2"/>
      <c r="G39" s="2"/>
      <c r="H39" s="2"/>
    </row>
    <row r="40" spans="2:12" x14ac:dyDescent="0.2">
      <c r="B40" s="8" t="s">
        <v>34</v>
      </c>
      <c r="C40" s="40" t="s">
        <v>33</v>
      </c>
      <c r="D40" s="1"/>
      <c r="E40" s="1"/>
      <c r="F40" s="1"/>
      <c r="G40" s="1"/>
      <c r="H40" s="1"/>
    </row>
    <row r="41" spans="2:12" x14ac:dyDescent="0.2">
      <c r="C41" s="40"/>
    </row>
  </sheetData>
  <mergeCells count="6">
    <mergeCell ref="K3:L4"/>
    <mergeCell ref="B5:C5"/>
    <mergeCell ref="B36:C36"/>
    <mergeCell ref="B37:C37"/>
    <mergeCell ref="B38:C38"/>
    <mergeCell ref="I3:J4"/>
  </mergeCells>
  <phoneticPr fontId="3"/>
  <pageMargins left="0.70866141732283472" right="0.19685039370078741" top="1.1023622047244095" bottom="0.31496062992125984" header="0.51181102362204722" footer="0.51181102362204722"/>
  <pageSetup paperSize="9" scale="7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40"/>
  <sheetViews>
    <sheetView showGridLines="0" showZeros="0" zoomScaleNormal="100" zoomScaleSheetLayoutView="100" workbookViewId="0">
      <pane xSplit="3" ySplit="5" topLeftCell="D9" activePane="bottomRight" state="frozen"/>
      <selection activeCell="L36" sqref="L36"/>
      <selection pane="topRight" activeCell="L36" sqref="L36"/>
      <selection pane="bottomLeft" activeCell="L36" sqref="L36"/>
      <selection pane="bottomRight" activeCell="L36" sqref="L36"/>
    </sheetView>
  </sheetViews>
  <sheetFormatPr defaultColWidth="7.19921875" defaultRowHeight="13.5" x14ac:dyDescent="0.15"/>
  <cols>
    <col min="1" max="1" width="1.296875" style="41" customWidth="1"/>
    <col min="2" max="2" width="3.09765625" style="41" customWidth="1"/>
    <col min="3" max="3" width="12.8984375" style="41" customWidth="1"/>
    <col min="4" max="8" width="7.19921875" style="41" customWidth="1"/>
    <col min="9" max="12" width="9.296875" style="41" customWidth="1"/>
    <col min="13" max="16384" width="7.19921875" style="41"/>
  </cols>
  <sheetData>
    <row r="1" spans="2:14" x14ac:dyDescent="0.15">
      <c r="B1" s="204" t="s">
        <v>104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</row>
    <row r="2" spans="2:14" ht="14.25" thickBot="1" x14ac:dyDescent="0.2">
      <c r="B2" s="203"/>
      <c r="C2" s="203"/>
      <c r="D2" s="203"/>
      <c r="E2" s="203"/>
      <c r="F2" s="203"/>
      <c r="G2" s="135"/>
      <c r="H2" s="135"/>
      <c r="I2" s="135"/>
      <c r="J2" s="134"/>
      <c r="K2" s="134" t="s">
        <v>103</v>
      </c>
    </row>
    <row r="3" spans="2:14" ht="17.25" customHeight="1" x14ac:dyDescent="0.15">
      <c r="B3" s="160"/>
      <c r="C3" s="202" t="s">
        <v>102</v>
      </c>
      <c r="D3" s="201"/>
      <c r="E3" s="200"/>
      <c r="F3" s="199"/>
      <c r="G3" s="134"/>
      <c r="H3" s="198"/>
      <c r="I3" s="776" t="s">
        <v>77</v>
      </c>
      <c r="J3" s="777"/>
      <c r="K3" s="776" t="s">
        <v>76</v>
      </c>
      <c r="L3" s="777"/>
    </row>
    <row r="4" spans="2:14" ht="17.25" customHeight="1" x14ac:dyDescent="0.15">
      <c r="B4" s="160"/>
      <c r="C4" s="197"/>
      <c r="D4" s="196" t="s">
        <v>101</v>
      </c>
      <c r="E4" s="195" t="s">
        <v>100</v>
      </c>
      <c r="F4" s="194" t="s">
        <v>99</v>
      </c>
      <c r="G4" s="193" t="s">
        <v>98</v>
      </c>
      <c r="H4" s="192" t="s">
        <v>97</v>
      </c>
      <c r="I4" s="778"/>
      <c r="J4" s="779"/>
      <c r="K4" s="778"/>
      <c r="L4" s="779"/>
    </row>
    <row r="5" spans="2:14" ht="29.25" customHeight="1" thickBot="1" x14ac:dyDescent="0.2">
      <c r="B5" s="788" t="s">
        <v>70</v>
      </c>
      <c r="C5" s="789"/>
      <c r="D5" s="191" t="s">
        <v>96</v>
      </c>
      <c r="E5" s="190"/>
      <c r="F5" s="189"/>
      <c r="G5" s="189" t="s">
        <v>95</v>
      </c>
      <c r="H5" s="188" t="s">
        <v>94</v>
      </c>
      <c r="I5" s="187" t="s">
        <v>93</v>
      </c>
      <c r="J5" s="120" t="s">
        <v>64</v>
      </c>
      <c r="K5" s="121" t="s">
        <v>92</v>
      </c>
      <c r="L5" s="120" t="s">
        <v>62</v>
      </c>
    </row>
    <row r="6" spans="2:14" x14ac:dyDescent="0.15">
      <c r="B6" s="160"/>
      <c r="C6" s="186" t="s">
        <v>61</v>
      </c>
      <c r="D6" s="185">
        <v>54019</v>
      </c>
      <c r="E6" s="184">
        <v>49741</v>
      </c>
      <c r="F6" s="163">
        <v>51113</v>
      </c>
      <c r="G6" s="162">
        <v>52076</v>
      </c>
      <c r="H6" s="161">
        <v>52496</v>
      </c>
      <c r="I6" s="70">
        <v>420</v>
      </c>
      <c r="J6" s="85">
        <v>0.8</v>
      </c>
      <c r="K6" s="68">
        <v>-1523</v>
      </c>
      <c r="L6" s="96">
        <v>-2.8</v>
      </c>
      <c r="N6" s="140"/>
    </row>
    <row r="7" spans="2:14" x14ac:dyDescent="0.15">
      <c r="B7" s="160"/>
      <c r="C7" s="169" t="s">
        <v>91</v>
      </c>
      <c r="D7" s="168"/>
      <c r="E7" s="167"/>
      <c r="F7" s="163"/>
      <c r="G7" s="162">
        <v>0</v>
      </c>
      <c r="H7" s="161"/>
      <c r="I7" s="70">
        <v>0</v>
      </c>
      <c r="J7" s="85" t="s">
        <v>128</v>
      </c>
      <c r="K7" s="68">
        <v>0</v>
      </c>
      <c r="L7" s="84" t="s">
        <v>128</v>
      </c>
      <c r="N7" s="140"/>
    </row>
    <row r="8" spans="2:14" x14ac:dyDescent="0.15">
      <c r="B8" s="160"/>
      <c r="C8" s="169" t="s">
        <v>60</v>
      </c>
      <c r="D8" s="168">
        <v>152</v>
      </c>
      <c r="E8" s="167">
        <v>271</v>
      </c>
      <c r="F8" s="163">
        <v>483</v>
      </c>
      <c r="G8" s="162">
        <v>97</v>
      </c>
      <c r="H8" s="161">
        <v>102</v>
      </c>
      <c r="I8" s="70">
        <v>5</v>
      </c>
      <c r="J8" s="85">
        <v>5.2</v>
      </c>
      <c r="K8" s="68">
        <v>-50</v>
      </c>
      <c r="L8" s="84">
        <v>-32.9</v>
      </c>
      <c r="N8" s="140"/>
    </row>
    <row r="9" spans="2:14" x14ac:dyDescent="0.15">
      <c r="B9" s="170" t="s">
        <v>51</v>
      </c>
      <c r="C9" s="169" t="s">
        <v>59</v>
      </c>
      <c r="D9" s="168"/>
      <c r="E9" s="167"/>
      <c r="F9" s="163"/>
      <c r="G9" s="162">
        <v>0</v>
      </c>
      <c r="H9" s="161"/>
      <c r="I9" s="70">
        <v>0</v>
      </c>
      <c r="J9" s="85" t="s">
        <v>128</v>
      </c>
      <c r="K9" s="68">
        <v>0</v>
      </c>
      <c r="L9" s="84" t="s">
        <v>128</v>
      </c>
      <c r="N9" s="140"/>
    </row>
    <row r="10" spans="2:14" x14ac:dyDescent="0.15">
      <c r="B10" s="160"/>
      <c r="C10" s="169" t="s">
        <v>58</v>
      </c>
      <c r="D10" s="183">
        <v>66891</v>
      </c>
      <c r="E10" s="182">
        <v>62234</v>
      </c>
      <c r="F10" s="181">
        <v>64513</v>
      </c>
      <c r="G10" s="180">
        <v>70505</v>
      </c>
      <c r="H10" s="161">
        <v>76161</v>
      </c>
      <c r="I10" s="70">
        <v>5656</v>
      </c>
      <c r="J10" s="85">
        <v>8</v>
      </c>
      <c r="K10" s="68">
        <v>9270</v>
      </c>
      <c r="L10" s="84">
        <v>13.9</v>
      </c>
      <c r="N10" s="140"/>
    </row>
    <row r="11" spans="2:14" x14ac:dyDescent="0.15">
      <c r="B11" s="160"/>
      <c r="C11" s="169" t="s">
        <v>52</v>
      </c>
      <c r="D11" s="179">
        <v>43824</v>
      </c>
      <c r="E11" s="164">
        <v>56271</v>
      </c>
      <c r="F11" s="163">
        <v>56966</v>
      </c>
      <c r="G11" s="162">
        <v>55958</v>
      </c>
      <c r="H11" s="161">
        <v>59476</v>
      </c>
      <c r="I11" s="70">
        <v>3518</v>
      </c>
      <c r="J11" s="85">
        <v>6.3</v>
      </c>
      <c r="K11" s="68">
        <v>15652</v>
      </c>
      <c r="L11" s="84">
        <v>35.700000000000003</v>
      </c>
      <c r="N11" s="140"/>
    </row>
    <row r="12" spans="2:14" x14ac:dyDescent="0.15">
      <c r="B12" s="170" t="s">
        <v>45</v>
      </c>
      <c r="C12" s="169" t="s">
        <v>50</v>
      </c>
      <c r="D12" s="165">
        <v>1239</v>
      </c>
      <c r="E12" s="164">
        <v>1870</v>
      </c>
      <c r="F12" s="163">
        <v>3296</v>
      </c>
      <c r="G12" s="162">
        <v>4252</v>
      </c>
      <c r="H12" s="161">
        <v>4390</v>
      </c>
      <c r="I12" s="70">
        <v>138</v>
      </c>
      <c r="J12" s="85">
        <v>3.2</v>
      </c>
      <c r="K12" s="68">
        <v>3151</v>
      </c>
      <c r="L12" s="84">
        <v>254.3</v>
      </c>
      <c r="N12" s="140"/>
    </row>
    <row r="13" spans="2:14" x14ac:dyDescent="0.15">
      <c r="B13" s="170"/>
      <c r="C13" s="169" t="s">
        <v>90</v>
      </c>
      <c r="D13" s="168">
        <v>1291</v>
      </c>
      <c r="E13" s="167">
        <v>1396</v>
      </c>
      <c r="F13" s="163">
        <v>1040</v>
      </c>
      <c r="G13" s="162">
        <v>2412</v>
      </c>
      <c r="H13" s="161">
        <v>2755</v>
      </c>
      <c r="I13" s="70">
        <v>343</v>
      </c>
      <c r="J13" s="85">
        <v>14.2</v>
      </c>
      <c r="K13" s="68">
        <v>1464</v>
      </c>
      <c r="L13" s="84">
        <v>113.4</v>
      </c>
      <c r="N13" s="140"/>
    </row>
    <row r="14" spans="2:14" x14ac:dyDescent="0.15">
      <c r="B14" s="170"/>
      <c r="C14" s="169" t="s">
        <v>86</v>
      </c>
      <c r="D14" s="168"/>
      <c r="E14" s="167"/>
      <c r="F14" s="163"/>
      <c r="G14" s="162">
        <v>32</v>
      </c>
      <c r="H14" s="161">
        <v>31</v>
      </c>
      <c r="I14" s="70">
        <v>-1</v>
      </c>
      <c r="J14" s="85">
        <v>-3.1</v>
      </c>
      <c r="K14" s="68">
        <v>31</v>
      </c>
      <c r="L14" s="84" t="s">
        <v>285</v>
      </c>
      <c r="N14" s="140"/>
    </row>
    <row r="15" spans="2:14" x14ac:dyDescent="0.15">
      <c r="B15" s="160"/>
      <c r="C15" s="169" t="s">
        <v>41</v>
      </c>
      <c r="D15" s="165">
        <v>0</v>
      </c>
      <c r="E15" s="164"/>
      <c r="F15" s="163"/>
      <c r="G15" s="162">
        <v>0</v>
      </c>
      <c r="H15" s="161"/>
      <c r="I15" s="70">
        <v>0</v>
      </c>
      <c r="J15" s="85" t="s">
        <v>128</v>
      </c>
      <c r="K15" s="68">
        <v>0</v>
      </c>
      <c r="L15" s="84" t="s">
        <v>128</v>
      </c>
      <c r="N15" s="140"/>
    </row>
    <row r="16" spans="2:14" x14ac:dyDescent="0.15">
      <c r="B16" s="170" t="s">
        <v>43</v>
      </c>
      <c r="C16" s="169" t="s">
        <v>39</v>
      </c>
      <c r="D16" s="168">
        <v>245</v>
      </c>
      <c r="E16" s="167">
        <v>219</v>
      </c>
      <c r="F16" s="178">
        <v>208</v>
      </c>
      <c r="G16" s="162">
        <v>426</v>
      </c>
      <c r="H16" s="161">
        <v>570</v>
      </c>
      <c r="I16" s="70">
        <v>144</v>
      </c>
      <c r="J16" s="85">
        <v>33.799999999999997</v>
      </c>
      <c r="K16" s="68">
        <v>325</v>
      </c>
      <c r="L16" s="84">
        <v>132.69999999999999</v>
      </c>
      <c r="N16" s="140"/>
    </row>
    <row r="17" spans="2:14" x14ac:dyDescent="0.15">
      <c r="B17" s="160"/>
      <c r="C17" s="177" t="s">
        <v>89</v>
      </c>
      <c r="D17" s="168">
        <v>398</v>
      </c>
      <c r="E17" s="167">
        <v>381</v>
      </c>
      <c r="F17" s="163">
        <v>430</v>
      </c>
      <c r="G17" s="162">
        <v>386</v>
      </c>
      <c r="H17" s="161">
        <v>390</v>
      </c>
      <c r="I17" s="70">
        <v>4</v>
      </c>
      <c r="J17" s="85">
        <v>1</v>
      </c>
      <c r="K17" s="68">
        <v>-8</v>
      </c>
      <c r="L17" s="84">
        <v>-2</v>
      </c>
      <c r="N17" s="140"/>
    </row>
    <row r="18" spans="2:14" x14ac:dyDescent="0.15">
      <c r="B18" s="160"/>
      <c r="C18" s="176" t="s">
        <v>88</v>
      </c>
      <c r="D18" s="151">
        <v>18</v>
      </c>
      <c r="E18" s="150"/>
      <c r="F18" s="175"/>
      <c r="G18" s="155">
        <v>0</v>
      </c>
      <c r="H18" s="154"/>
      <c r="I18" s="77">
        <v>0</v>
      </c>
      <c r="J18" s="76" t="s">
        <v>128</v>
      </c>
      <c r="K18" s="75">
        <v>-18</v>
      </c>
      <c r="L18" s="74" t="s">
        <v>286</v>
      </c>
      <c r="N18" s="140"/>
    </row>
    <row r="19" spans="2:14" ht="14.25" thickBot="1" x14ac:dyDescent="0.2">
      <c r="B19" s="174"/>
      <c r="C19" s="173" t="s">
        <v>37</v>
      </c>
      <c r="D19" s="146">
        <f>SUM(D6:D18)</f>
        <v>168077</v>
      </c>
      <c r="E19" s="145">
        <f>SUM(E6:E18)</f>
        <v>172383</v>
      </c>
      <c r="F19" s="144">
        <f>SUM(F6:F18)</f>
        <v>178049</v>
      </c>
      <c r="G19" s="172">
        <v>186145</v>
      </c>
      <c r="H19" s="142">
        <v>196371</v>
      </c>
      <c r="I19" s="103">
        <v>10226</v>
      </c>
      <c r="J19" s="102">
        <v>5.5</v>
      </c>
      <c r="K19" s="101">
        <v>28294</v>
      </c>
      <c r="L19" s="141">
        <v>16.8</v>
      </c>
      <c r="N19" s="140"/>
    </row>
    <row r="20" spans="2:14" x14ac:dyDescent="0.15">
      <c r="B20" s="160"/>
      <c r="C20" s="169" t="s">
        <v>55</v>
      </c>
      <c r="D20" s="168">
        <v>4595</v>
      </c>
      <c r="E20" s="167">
        <v>5094</v>
      </c>
      <c r="F20" s="171">
        <v>3526</v>
      </c>
      <c r="G20" s="162">
        <v>74</v>
      </c>
      <c r="H20" s="161">
        <v>82</v>
      </c>
      <c r="I20" s="70">
        <v>8</v>
      </c>
      <c r="J20" s="85">
        <v>10.8</v>
      </c>
      <c r="K20" s="68">
        <v>-4513</v>
      </c>
      <c r="L20" s="84">
        <v>-98.2</v>
      </c>
      <c r="N20" s="140"/>
    </row>
    <row r="21" spans="2:14" x14ac:dyDescent="0.15">
      <c r="B21" s="160"/>
      <c r="C21" s="169" t="s">
        <v>54</v>
      </c>
      <c r="D21" s="168">
        <v>604</v>
      </c>
      <c r="E21" s="167">
        <v>862</v>
      </c>
      <c r="F21" s="163">
        <v>547</v>
      </c>
      <c r="G21" s="162">
        <v>600</v>
      </c>
      <c r="H21" s="161">
        <v>600</v>
      </c>
      <c r="I21" s="98">
        <v>0</v>
      </c>
      <c r="J21" s="85">
        <v>0</v>
      </c>
      <c r="K21" s="97">
        <v>-4</v>
      </c>
      <c r="L21" s="84">
        <v>-0.7</v>
      </c>
      <c r="N21" s="140"/>
    </row>
    <row r="22" spans="2:14" x14ac:dyDescent="0.15">
      <c r="B22" s="160"/>
      <c r="C22" s="169" t="s">
        <v>87</v>
      </c>
      <c r="D22" s="168"/>
      <c r="E22" s="167"/>
      <c r="F22" s="163"/>
      <c r="G22" s="162">
        <v>0</v>
      </c>
      <c r="H22" s="161"/>
      <c r="I22" s="70">
        <v>0</v>
      </c>
      <c r="J22" s="85" t="s">
        <v>128</v>
      </c>
      <c r="K22" s="68">
        <v>0</v>
      </c>
      <c r="L22" s="84" t="s">
        <v>128</v>
      </c>
      <c r="N22" s="140"/>
    </row>
    <row r="23" spans="2:14" x14ac:dyDescent="0.15">
      <c r="B23" s="160"/>
      <c r="C23" s="169" t="s">
        <v>52</v>
      </c>
      <c r="D23" s="168">
        <v>16553</v>
      </c>
      <c r="E23" s="167">
        <v>7129</v>
      </c>
      <c r="F23" s="163">
        <v>6163</v>
      </c>
      <c r="G23" s="162">
        <v>6467</v>
      </c>
      <c r="H23" s="161">
        <v>5665</v>
      </c>
      <c r="I23" s="70">
        <v>-802</v>
      </c>
      <c r="J23" s="85">
        <v>-12.4</v>
      </c>
      <c r="K23" s="68">
        <v>-10888</v>
      </c>
      <c r="L23" s="84">
        <v>-65.8</v>
      </c>
      <c r="N23" s="140"/>
    </row>
    <row r="24" spans="2:14" x14ac:dyDescent="0.15">
      <c r="B24" s="170" t="s">
        <v>51</v>
      </c>
      <c r="C24" s="169" t="s">
        <v>50</v>
      </c>
      <c r="D24" s="168">
        <v>4910</v>
      </c>
      <c r="E24" s="167">
        <v>3592</v>
      </c>
      <c r="F24" s="163">
        <v>2559</v>
      </c>
      <c r="G24" s="162">
        <v>2029</v>
      </c>
      <c r="H24" s="161">
        <v>1932</v>
      </c>
      <c r="I24" s="98">
        <v>-97</v>
      </c>
      <c r="J24" s="85">
        <v>-4.8</v>
      </c>
      <c r="K24" s="97">
        <v>-2978</v>
      </c>
      <c r="L24" s="84">
        <v>-60.7</v>
      </c>
      <c r="N24" s="140"/>
    </row>
    <row r="25" spans="2:14" x14ac:dyDescent="0.15">
      <c r="B25" s="160"/>
      <c r="C25" s="169" t="s">
        <v>49</v>
      </c>
      <c r="D25" s="168">
        <v>5870</v>
      </c>
      <c r="E25" s="167">
        <v>4497</v>
      </c>
      <c r="F25" s="163">
        <v>4513</v>
      </c>
      <c r="G25" s="162">
        <v>3167</v>
      </c>
      <c r="H25" s="161">
        <v>3198</v>
      </c>
      <c r="I25" s="70">
        <v>31</v>
      </c>
      <c r="J25" s="85">
        <v>1</v>
      </c>
      <c r="K25" s="68">
        <v>-2672</v>
      </c>
      <c r="L25" s="84">
        <v>-45.5</v>
      </c>
      <c r="N25" s="140"/>
    </row>
    <row r="26" spans="2:14" x14ac:dyDescent="0.15">
      <c r="B26" s="170" t="s">
        <v>48</v>
      </c>
      <c r="C26" s="169" t="s">
        <v>47</v>
      </c>
      <c r="D26" s="168">
        <v>533</v>
      </c>
      <c r="E26" s="167">
        <v>545</v>
      </c>
      <c r="F26" s="163">
        <v>519</v>
      </c>
      <c r="G26" s="162">
        <v>750</v>
      </c>
      <c r="H26" s="161">
        <v>450</v>
      </c>
      <c r="I26" s="98">
        <v>-300</v>
      </c>
      <c r="J26" s="85">
        <v>-40</v>
      </c>
      <c r="K26" s="97">
        <v>-83</v>
      </c>
      <c r="L26" s="84">
        <v>-15.6</v>
      </c>
      <c r="N26" s="140"/>
    </row>
    <row r="27" spans="2:14" x14ac:dyDescent="0.15">
      <c r="B27" s="160"/>
      <c r="C27" s="169" t="s">
        <v>46</v>
      </c>
      <c r="D27" s="168">
        <v>2</v>
      </c>
      <c r="E27" s="167">
        <v>2</v>
      </c>
      <c r="F27" s="163">
        <v>2</v>
      </c>
      <c r="G27" s="162">
        <v>2</v>
      </c>
      <c r="H27" s="161">
        <v>3</v>
      </c>
      <c r="I27" s="70">
        <v>1</v>
      </c>
      <c r="J27" s="85">
        <v>50</v>
      </c>
      <c r="K27" s="68">
        <v>1</v>
      </c>
      <c r="L27" s="84">
        <v>50</v>
      </c>
      <c r="N27" s="140"/>
    </row>
    <row r="28" spans="2:14" x14ac:dyDescent="0.15">
      <c r="B28" s="170" t="s">
        <v>45</v>
      </c>
      <c r="C28" s="169" t="s">
        <v>86</v>
      </c>
      <c r="D28" s="168">
        <v>787</v>
      </c>
      <c r="E28" s="167">
        <v>916</v>
      </c>
      <c r="F28" s="163">
        <v>1055</v>
      </c>
      <c r="G28" s="162">
        <v>1095</v>
      </c>
      <c r="H28" s="161">
        <v>1146</v>
      </c>
      <c r="I28" s="70">
        <v>51</v>
      </c>
      <c r="J28" s="85">
        <v>4.7</v>
      </c>
      <c r="K28" s="68">
        <v>359</v>
      </c>
      <c r="L28" s="84">
        <v>45.6</v>
      </c>
      <c r="N28" s="140"/>
    </row>
    <row r="29" spans="2:14" x14ac:dyDescent="0.15">
      <c r="B29" s="160"/>
      <c r="C29" s="169" t="s">
        <v>85</v>
      </c>
      <c r="D29" s="168">
        <v>260</v>
      </c>
      <c r="E29" s="167">
        <v>269</v>
      </c>
      <c r="F29" s="163">
        <v>235</v>
      </c>
      <c r="G29" s="162">
        <v>229</v>
      </c>
      <c r="H29" s="161">
        <v>295</v>
      </c>
      <c r="I29" s="98">
        <v>66</v>
      </c>
      <c r="J29" s="85">
        <v>28.8</v>
      </c>
      <c r="K29" s="97">
        <v>35</v>
      </c>
      <c r="L29" s="84">
        <v>13.5</v>
      </c>
      <c r="N29" s="140"/>
    </row>
    <row r="30" spans="2:14" x14ac:dyDescent="0.15">
      <c r="B30" s="170" t="s">
        <v>43</v>
      </c>
      <c r="C30" s="169" t="s">
        <v>42</v>
      </c>
      <c r="D30" s="168">
        <v>477</v>
      </c>
      <c r="E30" s="167">
        <v>491</v>
      </c>
      <c r="F30" s="163">
        <v>487</v>
      </c>
      <c r="G30" s="162">
        <v>496</v>
      </c>
      <c r="H30" s="161">
        <v>477</v>
      </c>
      <c r="I30" s="70">
        <v>-19</v>
      </c>
      <c r="J30" s="85">
        <v>-3.8</v>
      </c>
      <c r="K30" s="68">
        <v>0</v>
      </c>
      <c r="L30" s="84">
        <v>0</v>
      </c>
      <c r="N30" s="140"/>
    </row>
    <row r="31" spans="2:14" x14ac:dyDescent="0.15">
      <c r="B31" s="160"/>
      <c r="C31" s="169" t="s">
        <v>41</v>
      </c>
      <c r="D31" s="168">
        <v>5</v>
      </c>
      <c r="E31" s="167">
        <v>5</v>
      </c>
      <c r="F31" s="163">
        <v>5</v>
      </c>
      <c r="G31" s="162">
        <v>5</v>
      </c>
      <c r="H31" s="161">
        <v>5</v>
      </c>
      <c r="I31" s="70">
        <v>0</v>
      </c>
      <c r="J31" s="85">
        <v>0</v>
      </c>
      <c r="K31" s="68">
        <v>0</v>
      </c>
      <c r="L31" s="84">
        <v>0</v>
      </c>
      <c r="N31" s="140"/>
    </row>
    <row r="32" spans="2:14" x14ac:dyDescent="0.15">
      <c r="B32" s="160"/>
      <c r="C32" s="169" t="s">
        <v>40</v>
      </c>
      <c r="D32" s="168">
        <v>68</v>
      </c>
      <c r="E32" s="167">
        <v>1</v>
      </c>
      <c r="F32" s="163">
        <v>1</v>
      </c>
      <c r="G32" s="162">
        <v>1</v>
      </c>
      <c r="H32" s="161">
        <v>1</v>
      </c>
      <c r="I32" s="70">
        <v>0</v>
      </c>
      <c r="J32" s="85">
        <v>0</v>
      </c>
      <c r="K32" s="68">
        <v>-67</v>
      </c>
      <c r="L32" s="84">
        <v>-98.5</v>
      </c>
      <c r="N32" s="140"/>
    </row>
    <row r="33" spans="2:14" x14ac:dyDescent="0.15">
      <c r="B33" s="160"/>
      <c r="C33" s="166" t="s">
        <v>39</v>
      </c>
      <c r="D33" s="165">
        <v>713</v>
      </c>
      <c r="E33" s="164">
        <v>743</v>
      </c>
      <c r="F33" s="163">
        <v>739</v>
      </c>
      <c r="G33" s="162">
        <v>711</v>
      </c>
      <c r="H33" s="161">
        <v>792</v>
      </c>
      <c r="I33" s="70">
        <v>81</v>
      </c>
      <c r="J33" s="85">
        <v>11.4</v>
      </c>
      <c r="K33" s="68">
        <v>79</v>
      </c>
      <c r="L33" s="84">
        <v>11.1</v>
      </c>
      <c r="N33" s="140"/>
    </row>
    <row r="34" spans="2:14" x14ac:dyDescent="0.15">
      <c r="B34" s="160"/>
      <c r="C34" s="159" t="s">
        <v>84</v>
      </c>
      <c r="D34" s="158">
        <v>4084</v>
      </c>
      <c r="E34" s="157">
        <v>3096</v>
      </c>
      <c r="F34" s="156">
        <v>3083</v>
      </c>
      <c r="G34" s="155">
        <v>3147</v>
      </c>
      <c r="H34" s="154">
        <v>3240</v>
      </c>
      <c r="I34" s="77">
        <v>93</v>
      </c>
      <c r="J34" s="76">
        <v>3</v>
      </c>
      <c r="K34" s="75">
        <v>-844</v>
      </c>
      <c r="L34" s="74">
        <v>-20.7</v>
      </c>
      <c r="N34" s="140"/>
    </row>
    <row r="35" spans="2:14" x14ac:dyDescent="0.15">
      <c r="B35" s="153"/>
      <c r="C35" s="152" t="s">
        <v>37</v>
      </c>
      <c r="D35" s="151">
        <f>SUM(D20:D34)</f>
        <v>39461</v>
      </c>
      <c r="E35" s="150">
        <f>SUM(E20:E34)</f>
        <v>27242</v>
      </c>
      <c r="F35" s="149">
        <f>SUM(F20:F34)</f>
        <v>23434</v>
      </c>
      <c r="G35" s="148">
        <v>18773</v>
      </c>
      <c r="H35" s="147">
        <v>17886</v>
      </c>
      <c r="I35" s="70">
        <v>-887</v>
      </c>
      <c r="J35" s="69">
        <v>-4.7</v>
      </c>
      <c r="K35" s="68">
        <v>-21575</v>
      </c>
      <c r="L35" s="67">
        <v>-54.7</v>
      </c>
      <c r="N35" s="140"/>
    </row>
    <row r="36" spans="2:14" ht="14.25" thickBot="1" x14ac:dyDescent="0.2">
      <c r="B36" s="790" t="s">
        <v>83</v>
      </c>
      <c r="C36" s="791"/>
      <c r="D36" s="146">
        <f>SUM(D35,D19)</f>
        <v>207538</v>
      </c>
      <c r="E36" s="145">
        <f>SUM(E35,E19)</f>
        <v>199625</v>
      </c>
      <c r="F36" s="144">
        <f>SUM(F35,F19)</f>
        <v>201483</v>
      </c>
      <c r="G36" s="143">
        <v>204918</v>
      </c>
      <c r="H36" s="142">
        <v>214257</v>
      </c>
      <c r="I36" s="103">
        <v>9339</v>
      </c>
      <c r="J36" s="102">
        <v>4.5999999999999996</v>
      </c>
      <c r="K36" s="101">
        <v>6719</v>
      </c>
      <c r="L36" s="141">
        <v>3.2</v>
      </c>
      <c r="N36" s="140"/>
    </row>
    <row r="37" spans="2:14" x14ac:dyDescent="0.15">
      <c r="B37" s="139" t="s">
        <v>82</v>
      </c>
      <c r="C37" s="136" t="s">
        <v>81</v>
      </c>
      <c r="D37" s="136"/>
      <c r="E37" s="136"/>
      <c r="F37" s="136"/>
      <c r="G37" s="138"/>
      <c r="H37" s="134"/>
      <c r="I37" s="136"/>
      <c r="J37" s="136"/>
      <c r="K37" s="136"/>
      <c r="L37" s="136"/>
    </row>
    <row r="38" spans="2:14" x14ac:dyDescent="0.15">
      <c r="B38" s="136"/>
      <c r="C38" s="137" t="s">
        <v>80</v>
      </c>
      <c r="D38" s="136"/>
      <c r="E38" s="136"/>
      <c r="F38" s="136"/>
      <c r="G38" s="136"/>
      <c r="H38" s="136"/>
      <c r="I38" s="136"/>
      <c r="J38" s="136"/>
      <c r="K38" s="136"/>
      <c r="L38" s="136"/>
    </row>
    <row r="39" spans="2:14" x14ac:dyDescent="0.15">
      <c r="C39" s="136" t="s">
        <v>79</v>
      </c>
    </row>
    <row r="40" spans="2:14" x14ac:dyDescent="0.15">
      <c r="C40" s="136"/>
    </row>
  </sheetData>
  <mergeCells count="4">
    <mergeCell ref="I3:J4"/>
    <mergeCell ref="B5:C5"/>
    <mergeCell ref="B36:C36"/>
    <mergeCell ref="K3:L4"/>
  </mergeCells>
  <phoneticPr fontId="3"/>
  <printOptions horizontalCentered="1"/>
  <pageMargins left="0.59055118110236227" right="0" top="0.78740157480314965" bottom="0" header="0.51181102362204722" footer="0.51181102362204722"/>
  <pageSetup paperSize="9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4"/>
  <sheetViews>
    <sheetView showGridLines="0" showZeros="0" zoomScaleNormal="100" zoomScaleSheetLayoutView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L37" sqref="L37"/>
    </sheetView>
  </sheetViews>
  <sheetFormatPr defaultColWidth="7.19921875" defaultRowHeight="13.5" x14ac:dyDescent="0.15"/>
  <cols>
    <col min="1" max="1" width="0.8984375" style="205" customWidth="1"/>
    <col min="2" max="2" width="3.09765625" style="205" customWidth="1"/>
    <col min="3" max="3" width="13" style="205" customWidth="1"/>
    <col min="4" max="8" width="7.19921875" style="205" customWidth="1"/>
    <col min="9" max="9" width="9.296875" style="205" customWidth="1"/>
    <col min="10" max="12" width="9.19921875" style="205" customWidth="1"/>
    <col min="13" max="16384" width="7.19921875" style="205"/>
  </cols>
  <sheetData>
    <row r="1" spans="2:12" hidden="1" x14ac:dyDescent="0.15"/>
    <row r="2" spans="2:12" x14ac:dyDescent="0.15">
      <c r="B2" s="285" t="s">
        <v>111</v>
      </c>
      <c r="C2" s="211"/>
      <c r="D2" s="211"/>
      <c r="E2" s="211"/>
      <c r="F2" s="211"/>
      <c r="G2" s="211"/>
      <c r="H2" s="211"/>
      <c r="I2" s="211"/>
      <c r="J2" s="211"/>
      <c r="K2" s="211"/>
      <c r="L2" s="284"/>
    </row>
    <row r="3" spans="2:12" ht="14.25" thickBot="1" x14ac:dyDescent="0.2"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83" t="s">
        <v>103</v>
      </c>
    </row>
    <row r="4" spans="2:12" ht="18" customHeight="1" x14ac:dyDescent="0.15">
      <c r="B4" s="282"/>
      <c r="C4" s="281" t="s">
        <v>110</v>
      </c>
      <c r="D4" s="280"/>
      <c r="E4" s="280"/>
      <c r="F4" s="278"/>
      <c r="G4" s="279"/>
      <c r="H4" s="278"/>
      <c r="I4" s="776" t="s">
        <v>77</v>
      </c>
      <c r="J4" s="777"/>
      <c r="K4" s="776" t="s">
        <v>76</v>
      </c>
      <c r="L4" s="777"/>
    </row>
    <row r="5" spans="2:12" ht="17.25" customHeight="1" x14ac:dyDescent="0.15">
      <c r="B5" s="262"/>
      <c r="C5" s="277"/>
      <c r="D5" s="276" t="s">
        <v>101</v>
      </c>
      <c r="E5" s="276" t="s">
        <v>100</v>
      </c>
      <c r="F5" s="275" t="s">
        <v>99</v>
      </c>
      <c r="G5" s="274" t="s">
        <v>98</v>
      </c>
      <c r="H5" s="273" t="s">
        <v>109</v>
      </c>
      <c r="I5" s="778"/>
      <c r="J5" s="779"/>
      <c r="K5" s="778"/>
      <c r="L5" s="779"/>
    </row>
    <row r="6" spans="2:12" s="41" customFormat="1" ht="29.25" customHeight="1" thickBot="1" x14ac:dyDescent="0.2">
      <c r="B6" s="788" t="s">
        <v>70</v>
      </c>
      <c r="C6" s="789"/>
      <c r="D6" s="191" t="s">
        <v>96</v>
      </c>
      <c r="E6" s="272"/>
      <c r="F6" s="189"/>
      <c r="G6" s="189" t="s">
        <v>95</v>
      </c>
      <c r="H6" s="188" t="s">
        <v>94</v>
      </c>
      <c r="I6" s="187" t="s">
        <v>93</v>
      </c>
      <c r="J6" s="271" t="s">
        <v>64</v>
      </c>
      <c r="K6" s="187" t="s">
        <v>92</v>
      </c>
      <c r="L6" s="271" t="s">
        <v>62</v>
      </c>
    </row>
    <row r="7" spans="2:12" x14ac:dyDescent="0.15">
      <c r="B7" s="262"/>
      <c r="C7" s="270" t="s">
        <v>61</v>
      </c>
      <c r="D7" s="269">
        <v>13386</v>
      </c>
      <c r="E7" s="269">
        <v>14337</v>
      </c>
      <c r="F7" s="243">
        <v>16341</v>
      </c>
      <c r="G7" s="268">
        <v>16349</v>
      </c>
      <c r="H7" s="253">
        <v>15469</v>
      </c>
      <c r="I7" s="68">
        <v>-880</v>
      </c>
      <c r="J7" s="84">
        <v>-5.4</v>
      </c>
      <c r="K7" s="68">
        <v>2083</v>
      </c>
      <c r="L7" s="96">
        <v>15.6</v>
      </c>
    </row>
    <row r="8" spans="2:12" x14ac:dyDescent="0.15">
      <c r="B8" s="262"/>
      <c r="C8" s="263" t="s">
        <v>91</v>
      </c>
      <c r="D8" s="244"/>
      <c r="E8" s="244"/>
      <c r="F8" s="243"/>
      <c r="G8" s="243"/>
      <c r="H8" s="242"/>
      <c r="I8" s="241">
        <v>0</v>
      </c>
      <c r="J8" s="238" t="s">
        <v>128</v>
      </c>
      <c r="K8" s="241">
        <v>0</v>
      </c>
      <c r="L8" s="267" t="s">
        <v>128</v>
      </c>
    </row>
    <row r="9" spans="2:12" x14ac:dyDescent="0.15">
      <c r="B9" s="262"/>
      <c r="C9" s="263" t="s">
        <v>60</v>
      </c>
      <c r="D9" s="244">
        <v>37</v>
      </c>
      <c r="E9" s="244">
        <v>194</v>
      </c>
      <c r="F9" s="243">
        <v>392</v>
      </c>
      <c r="G9" s="243">
        <v>0</v>
      </c>
      <c r="H9" s="242"/>
      <c r="I9" s="241">
        <v>0</v>
      </c>
      <c r="J9" s="238" t="s">
        <v>128</v>
      </c>
      <c r="K9" s="239">
        <v>-37</v>
      </c>
      <c r="L9" s="266" t="s">
        <v>286</v>
      </c>
    </row>
    <row r="10" spans="2:12" x14ac:dyDescent="0.15">
      <c r="B10" s="264" t="s">
        <v>51</v>
      </c>
      <c r="C10" s="263" t="s">
        <v>59</v>
      </c>
      <c r="D10" s="244"/>
      <c r="E10" s="244"/>
      <c r="F10" s="243"/>
      <c r="G10" s="243"/>
      <c r="H10" s="242"/>
      <c r="I10" s="241">
        <v>0</v>
      </c>
      <c r="J10" s="238" t="s">
        <v>128</v>
      </c>
      <c r="K10" s="239">
        <v>0</v>
      </c>
      <c r="L10" s="265" t="s">
        <v>128</v>
      </c>
    </row>
    <row r="11" spans="2:12" x14ac:dyDescent="0.15">
      <c r="B11" s="262"/>
      <c r="C11" s="263" t="s">
        <v>58</v>
      </c>
      <c r="D11" s="244">
        <v>4346</v>
      </c>
      <c r="E11" s="244">
        <v>4161</v>
      </c>
      <c r="F11" s="243">
        <v>4252</v>
      </c>
      <c r="G11" s="243">
        <v>9580</v>
      </c>
      <c r="H11" s="242">
        <v>12629</v>
      </c>
      <c r="I11" s="241">
        <v>3049</v>
      </c>
      <c r="J11" s="238">
        <v>31.8</v>
      </c>
      <c r="K11" s="239">
        <v>8283</v>
      </c>
      <c r="L11" s="238">
        <v>190.6</v>
      </c>
    </row>
    <row r="12" spans="2:12" x14ac:dyDescent="0.15">
      <c r="B12" s="262"/>
      <c r="C12" s="263" t="s">
        <v>52</v>
      </c>
      <c r="D12" s="244">
        <v>17611</v>
      </c>
      <c r="E12" s="244">
        <v>21029</v>
      </c>
      <c r="F12" s="248">
        <v>21435</v>
      </c>
      <c r="G12" s="243">
        <v>20312</v>
      </c>
      <c r="H12" s="242">
        <v>22940</v>
      </c>
      <c r="I12" s="241">
        <v>2628</v>
      </c>
      <c r="J12" s="238">
        <v>12.9</v>
      </c>
      <c r="K12" s="239">
        <v>5329</v>
      </c>
      <c r="L12" s="238">
        <v>30.3</v>
      </c>
    </row>
    <row r="13" spans="2:12" x14ac:dyDescent="0.15">
      <c r="B13" s="264" t="s">
        <v>45</v>
      </c>
      <c r="C13" s="263" t="s">
        <v>50</v>
      </c>
      <c r="D13" s="244">
        <v>460</v>
      </c>
      <c r="E13" s="244">
        <v>396</v>
      </c>
      <c r="F13" s="243">
        <v>1361</v>
      </c>
      <c r="G13" s="243">
        <v>1666</v>
      </c>
      <c r="H13" s="242">
        <v>1639</v>
      </c>
      <c r="I13" s="241">
        <v>-27</v>
      </c>
      <c r="J13" s="238">
        <v>-1.6</v>
      </c>
      <c r="K13" s="239">
        <v>1179</v>
      </c>
      <c r="L13" s="238">
        <v>256.3</v>
      </c>
    </row>
    <row r="14" spans="2:12" x14ac:dyDescent="0.15">
      <c r="B14" s="264"/>
      <c r="C14" s="263" t="s">
        <v>108</v>
      </c>
      <c r="D14" s="244">
        <v>421</v>
      </c>
      <c r="E14" s="244">
        <v>532</v>
      </c>
      <c r="F14" s="243">
        <v>14</v>
      </c>
      <c r="G14" s="243">
        <v>364</v>
      </c>
      <c r="H14" s="242">
        <v>572</v>
      </c>
      <c r="I14" s="241">
        <v>208</v>
      </c>
      <c r="J14" s="238">
        <v>57.1</v>
      </c>
      <c r="K14" s="239">
        <v>151</v>
      </c>
      <c r="L14" s="238">
        <v>35.9</v>
      </c>
    </row>
    <row r="15" spans="2:12" x14ac:dyDescent="0.15">
      <c r="B15" s="264"/>
      <c r="C15" s="246" t="s">
        <v>86</v>
      </c>
      <c r="D15" s="244"/>
      <c r="E15" s="244"/>
      <c r="F15" s="243"/>
      <c r="G15" s="243"/>
      <c r="H15" s="242">
        <v>0</v>
      </c>
      <c r="I15" s="241">
        <v>0</v>
      </c>
      <c r="J15" s="238" t="s">
        <v>128</v>
      </c>
      <c r="K15" s="239">
        <v>0</v>
      </c>
      <c r="L15" s="238" t="s">
        <v>128</v>
      </c>
    </row>
    <row r="16" spans="2:12" x14ac:dyDescent="0.15">
      <c r="B16" s="262"/>
      <c r="C16" s="263" t="s">
        <v>41</v>
      </c>
      <c r="D16" s="244"/>
      <c r="E16" s="244"/>
      <c r="F16" s="243"/>
      <c r="G16" s="243"/>
      <c r="H16" s="242">
        <v>0</v>
      </c>
      <c r="I16" s="241">
        <v>0</v>
      </c>
      <c r="J16" s="238" t="s">
        <v>128</v>
      </c>
      <c r="K16" s="239">
        <v>0</v>
      </c>
      <c r="L16" s="240" t="s">
        <v>128</v>
      </c>
    </row>
    <row r="17" spans="1:12" x14ac:dyDescent="0.15">
      <c r="A17" s="205">
        <v>25</v>
      </c>
      <c r="B17" s="264" t="s">
        <v>107</v>
      </c>
      <c r="C17" s="263" t="s">
        <v>39</v>
      </c>
      <c r="D17" s="244">
        <v>10</v>
      </c>
      <c r="E17" s="244">
        <v>4</v>
      </c>
      <c r="F17" s="243">
        <v>25</v>
      </c>
      <c r="G17" s="243">
        <v>23</v>
      </c>
      <c r="H17" s="242">
        <v>394</v>
      </c>
      <c r="I17" s="241">
        <v>371</v>
      </c>
      <c r="J17" s="238">
        <v>1613</v>
      </c>
      <c r="K17" s="239">
        <v>384</v>
      </c>
      <c r="L17" s="238">
        <v>3840</v>
      </c>
    </row>
    <row r="18" spans="1:12" x14ac:dyDescent="0.15">
      <c r="B18" s="262"/>
      <c r="C18" s="263" t="s">
        <v>84</v>
      </c>
      <c r="D18" s="244"/>
      <c r="E18" s="244">
        <v>0</v>
      </c>
      <c r="F18" s="243">
        <v>48</v>
      </c>
      <c r="G18" s="243"/>
      <c r="H18" s="242">
        <v>0</v>
      </c>
      <c r="I18" s="241">
        <v>0</v>
      </c>
      <c r="J18" s="238" t="s">
        <v>128</v>
      </c>
      <c r="K18" s="239">
        <v>0</v>
      </c>
      <c r="L18" s="238" t="s">
        <v>128</v>
      </c>
    </row>
    <row r="19" spans="1:12" x14ac:dyDescent="0.15">
      <c r="B19" s="262"/>
      <c r="C19" s="261" t="s">
        <v>88</v>
      </c>
      <c r="D19" s="227"/>
      <c r="E19" s="227"/>
      <c r="F19" s="260"/>
      <c r="G19" s="234"/>
      <c r="H19" s="233">
        <v>0</v>
      </c>
      <c r="I19" s="232">
        <v>0</v>
      </c>
      <c r="J19" s="230" t="s">
        <v>128</v>
      </c>
      <c r="K19" s="259">
        <v>0</v>
      </c>
      <c r="L19" s="258" t="s">
        <v>128</v>
      </c>
    </row>
    <row r="20" spans="1:12" ht="14.25" thickBot="1" x14ac:dyDescent="0.2">
      <c r="B20" s="257"/>
      <c r="C20" s="256" t="s">
        <v>37</v>
      </c>
      <c r="D20" s="255">
        <f>SUM(D7:D19)</f>
        <v>36271</v>
      </c>
      <c r="E20" s="255">
        <f>SUM(E7:E19)</f>
        <v>40653</v>
      </c>
      <c r="F20" s="254">
        <f>SUM(F7:F19)</f>
        <v>43868</v>
      </c>
      <c r="G20" s="254">
        <f>SUM(G7:G19)</f>
        <v>48294</v>
      </c>
      <c r="H20" s="216">
        <v>53643</v>
      </c>
      <c r="I20" s="215">
        <v>5349</v>
      </c>
      <c r="J20" s="213">
        <v>11.1</v>
      </c>
      <c r="K20" s="214">
        <v>17372</v>
      </c>
      <c r="L20" s="213">
        <v>47.9</v>
      </c>
    </row>
    <row r="21" spans="1:12" x14ac:dyDescent="0.15">
      <c r="B21" s="237"/>
      <c r="C21" s="246" t="s">
        <v>55</v>
      </c>
      <c r="D21" s="244">
        <v>2870</v>
      </c>
      <c r="E21" s="244">
        <v>3334</v>
      </c>
      <c r="F21" s="243">
        <v>1818</v>
      </c>
      <c r="G21" s="243">
        <v>2</v>
      </c>
      <c r="H21" s="253">
        <v>27</v>
      </c>
      <c r="I21" s="241">
        <v>25</v>
      </c>
      <c r="J21" s="238">
        <v>1250</v>
      </c>
      <c r="K21" s="239">
        <v>-2843</v>
      </c>
      <c r="L21" s="252">
        <v>-99.1</v>
      </c>
    </row>
    <row r="22" spans="1:12" x14ac:dyDescent="0.15">
      <c r="B22" s="237"/>
      <c r="C22" s="246" t="s">
        <v>54</v>
      </c>
      <c r="D22" s="244">
        <v>46</v>
      </c>
      <c r="E22" s="244">
        <v>303</v>
      </c>
      <c r="F22" s="243">
        <v>0</v>
      </c>
      <c r="G22" s="243">
        <v>0</v>
      </c>
      <c r="H22" s="242">
        <v>0</v>
      </c>
      <c r="I22" s="241">
        <v>0</v>
      </c>
      <c r="J22" s="238" t="s">
        <v>128</v>
      </c>
      <c r="K22" s="239">
        <v>-46</v>
      </c>
      <c r="L22" s="238" t="s">
        <v>286</v>
      </c>
    </row>
    <row r="23" spans="1:12" x14ac:dyDescent="0.15">
      <c r="B23" s="237"/>
      <c r="C23" s="246" t="s">
        <v>87</v>
      </c>
      <c r="D23" s="244"/>
      <c r="E23" s="244"/>
      <c r="F23" s="243"/>
      <c r="G23" s="243"/>
      <c r="H23" s="242">
        <v>0</v>
      </c>
      <c r="I23" s="241">
        <v>0</v>
      </c>
      <c r="J23" s="238" t="s">
        <v>128</v>
      </c>
      <c r="K23" s="239">
        <v>0</v>
      </c>
      <c r="L23" s="238" t="s">
        <v>128</v>
      </c>
    </row>
    <row r="24" spans="1:12" x14ac:dyDescent="0.15">
      <c r="B24" s="237"/>
      <c r="C24" s="246" t="s">
        <v>52</v>
      </c>
      <c r="D24" s="244">
        <v>5185</v>
      </c>
      <c r="E24" s="244">
        <v>2493</v>
      </c>
      <c r="F24" s="243">
        <v>2052</v>
      </c>
      <c r="G24" s="243">
        <v>2560</v>
      </c>
      <c r="H24" s="242">
        <v>1820</v>
      </c>
      <c r="I24" s="241">
        <v>-740</v>
      </c>
      <c r="J24" s="240">
        <v>-28.9</v>
      </c>
      <c r="K24" s="239">
        <v>-3365</v>
      </c>
      <c r="L24" s="238">
        <v>-64.900000000000006</v>
      </c>
    </row>
    <row r="25" spans="1:12" x14ac:dyDescent="0.15">
      <c r="B25" s="247" t="s">
        <v>51</v>
      </c>
      <c r="C25" s="246" t="s">
        <v>50</v>
      </c>
      <c r="D25" s="244">
        <v>1127</v>
      </c>
      <c r="E25" s="244">
        <v>723</v>
      </c>
      <c r="F25" s="243">
        <v>203</v>
      </c>
      <c r="G25" s="243">
        <v>330</v>
      </c>
      <c r="H25" s="242">
        <v>249</v>
      </c>
      <c r="I25" s="241">
        <v>-81</v>
      </c>
      <c r="J25" s="240">
        <v>-24.5</v>
      </c>
      <c r="K25" s="239">
        <v>-878</v>
      </c>
      <c r="L25" s="238">
        <v>-77.900000000000006</v>
      </c>
    </row>
    <row r="26" spans="1:12" x14ac:dyDescent="0.15">
      <c r="B26" s="237"/>
      <c r="C26" s="246" t="s">
        <v>49</v>
      </c>
      <c r="D26" s="244">
        <v>1868</v>
      </c>
      <c r="E26" s="244">
        <v>528</v>
      </c>
      <c r="F26" s="243">
        <v>839</v>
      </c>
      <c r="G26" s="248">
        <v>334</v>
      </c>
      <c r="H26" s="251">
        <v>322</v>
      </c>
      <c r="I26" s="250">
        <v>-12</v>
      </c>
      <c r="J26" s="240">
        <v>-3.6</v>
      </c>
      <c r="K26" s="239">
        <v>-1546</v>
      </c>
      <c r="L26" s="238">
        <v>-82.8</v>
      </c>
    </row>
    <row r="27" spans="1:12" ht="13.5" customHeight="1" x14ac:dyDescent="0.15">
      <c r="B27" s="247" t="s">
        <v>48</v>
      </c>
      <c r="C27" s="246" t="s">
        <v>47</v>
      </c>
      <c r="D27" s="244">
        <v>151</v>
      </c>
      <c r="E27" s="244">
        <v>170</v>
      </c>
      <c r="F27" s="248">
        <v>128</v>
      </c>
      <c r="G27" s="243">
        <v>159</v>
      </c>
      <c r="H27" s="242">
        <v>78</v>
      </c>
      <c r="I27" s="241">
        <v>-81</v>
      </c>
      <c r="J27" s="240">
        <v>-50.9</v>
      </c>
      <c r="K27" s="249">
        <v>-73</v>
      </c>
      <c r="L27" s="240">
        <v>-48.3</v>
      </c>
    </row>
    <row r="28" spans="1:12" ht="13.5" customHeight="1" x14ac:dyDescent="0.15">
      <c r="B28" s="237"/>
      <c r="C28" s="246" t="s">
        <v>46</v>
      </c>
      <c r="D28" s="244"/>
      <c r="E28" s="244">
        <v>0</v>
      </c>
      <c r="F28" s="248">
        <v>0</v>
      </c>
      <c r="G28" s="243"/>
      <c r="H28" s="242">
        <v>0</v>
      </c>
      <c r="I28" s="241">
        <v>0</v>
      </c>
      <c r="J28" s="238" t="s">
        <v>128</v>
      </c>
      <c r="K28" s="239">
        <v>0</v>
      </c>
      <c r="L28" s="238" t="s">
        <v>128</v>
      </c>
    </row>
    <row r="29" spans="1:12" x14ac:dyDescent="0.15">
      <c r="B29" s="247" t="s">
        <v>45</v>
      </c>
      <c r="C29" s="246" t="s">
        <v>86</v>
      </c>
      <c r="D29" s="244">
        <v>274</v>
      </c>
      <c r="E29" s="244">
        <v>319</v>
      </c>
      <c r="F29" s="243">
        <v>328</v>
      </c>
      <c r="G29" s="243">
        <v>313</v>
      </c>
      <c r="H29" s="242">
        <v>310</v>
      </c>
      <c r="I29" s="241">
        <v>-3</v>
      </c>
      <c r="J29" s="240">
        <v>-1</v>
      </c>
      <c r="K29" s="239">
        <v>36</v>
      </c>
      <c r="L29" s="238">
        <v>13.1</v>
      </c>
    </row>
    <row r="30" spans="1:12" x14ac:dyDescent="0.15">
      <c r="B30" s="237"/>
      <c r="C30" s="246" t="s">
        <v>85</v>
      </c>
      <c r="D30" s="244">
        <v>31</v>
      </c>
      <c r="E30" s="244">
        <v>19</v>
      </c>
      <c r="F30" s="243">
        <v>45</v>
      </c>
      <c r="G30" s="243">
        <v>41</v>
      </c>
      <c r="H30" s="242">
        <v>109</v>
      </c>
      <c r="I30" s="241">
        <v>68</v>
      </c>
      <c r="J30" s="240">
        <v>165.9</v>
      </c>
      <c r="K30" s="239">
        <v>78</v>
      </c>
      <c r="L30" s="238">
        <v>251.6</v>
      </c>
    </row>
    <row r="31" spans="1:12" x14ac:dyDescent="0.15">
      <c r="B31" s="247" t="s">
        <v>43</v>
      </c>
      <c r="C31" s="246" t="s">
        <v>42</v>
      </c>
      <c r="D31" s="244">
        <v>24</v>
      </c>
      <c r="E31" s="244">
        <v>58</v>
      </c>
      <c r="F31" s="243">
        <v>38</v>
      </c>
      <c r="G31" s="243">
        <v>37</v>
      </c>
      <c r="H31" s="242">
        <v>37</v>
      </c>
      <c r="I31" s="241">
        <v>0</v>
      </c>
      <c r="J31" s="240">
        <v>0</v>
      </c>
      <c r="K31" s="239">
        <v>13</v>
      </c>
      <c r="L31" s="238">
        <v>54.2</v>
      </c>
    </row>
    <row r="32" spans="1:12" x14ac:dyDescent="0.15">
      <c r="B32" s="237"/>
      <c r="C32" s="246" t="s">
        <v>41</v>
      </c>
      <c r="D32" s="244"/>
      <c r="E32" s="244"/>
      <c r="F32" s="243"/>
      <c r="G32" s="243"/>
      <c r="H32" s="242">
        <v>0</v>
      </c>
      <c r="I32" s="241">
        <v>0</v>
      </c>
      <c r="J32" s="238" t="s">
        <v>128</v>
      </c>
      <c r="K32" s="239">
        <v>0</v>
      </c>
      <c r="L32" s="238" t="s">
        <v>128</v>
      </c>
    </row>
    <row r="33" spans="2:12" x14ac:dyDescent="0.15">
      <c r="B33" s="237"/>
      <c r="C33" s="246" t="s">
        <v>40</v>
      </c>
      <c r="D33" s="244"/>
      <c r="E33" s="244"/>
      <c r="F33" s="243"/>
      <c r="G33" s="243"/>
      <c r="H33" s="242">
        <v>0</v>
      </c>
      <c r="I33" s="241">
        <v>0</v>
      </c>
      <c r="J33" s="238" t="s">
        <v>128</v>
      </c>
      <c r="K33" s="239">
        <v>0</v>
      </c>
      <c r="L33" s="238" t="s">
        <v>128</v>
      </c>
    </row>
    <row r="34" spans="2:12" x14ac:dyDescent="0.15">
      <c r="B34" s="237"/>
      <c r="C34" s="245" t="s">
        <v>39</v>
      </c>
      <c r="D34" s="244">
        <v>1</v>
      </c>
      <c r="E34" s="244">
        <v>2</v>
      </c>
      <c r="F34" s="243"/>
      <c r="G34" s="243"/>
      <c r="H34" s="242">
        <v>54</v>
      </c>
      <c r="I34" s="241">
        <v>54</v>
      </c>
      <c r="J34" s="240" t="s">
        <v>285</v>
      </c>
      <c r="K34" s="239">
        <v>53</v>
      </c>
      <c r="L34" s="238">
        <v>5300</v>
      </c>
    </row>
    <row r="35" spans="2:12" x14ac:dyDescent="0.15">
      <c r="B35" s="237"/>
      <c r="C35" s="236" t="s">
        <v>84</v>
      </c>
      <c r="D35" s="235">
        <v>1036</v>
      </c>
      <c r="E35" s="235">
        <v>2</v>
      </c>
      <c r="F35" s="234">
        <v>11</v>
      </c>
      <c r="G35" s="234">
        <v>22</v>
      </c>
      <c r="H35" s="233">
        <v>20</v>
      </c>
      <c r="I35" s="232">
        <v>-2</v>
      </c>
      <c r="J35" s="230">
        <v>-9.1</v>
      </c>
      <c r="K35" s="231">
        <v>-1016</v>
      </c>
      <c r="L35" s="230">
        <v>-98.1</v>
      </c>
    </row>
    <row r="36" spans="2:12" x14ac:dyDescent="0.15">
      <c r="B36" s="229"/>
      <c r="C36" s="228" t="s">
        <v>37</v>
      </c>
      <c r="D36" s="227">
        <f>SUM(D21:D35)</f>
        <v>12613</v>
      </c>
      <c r="E36" s="227">
        <f>SUM(E21:E35)</f>
        <v>7951</v>
      </c>
      <c r="F36" s="226">
        <f>SUM(F21:F35)</f>
        <v>5462</v>
      </c>
      <c r="G36" s="226">
        <f>SUM(G21:G35)</f>
        <v>3798</v>
      </c>
      <c r="H36" s="225">
        <v>3026</v>
      </c>
      <c r="I36" s="224">
        <v>-772</v>
      </c>
      <c r="J36" s="223">
        <v>-20.3</v>
      </c>
      <c r="K36" s="222">
        <v>-9587</v>
      </c>
      <c r="L36" s="221">
        <v>-76</v>
      </c>
    </row>
    <row r="37" spans="2:12" ht="14.25" thickBot="1" x14ac:dyDescent="0.2">
      <c r="B37" s="220" t="s">
        <v>36</v>
      </c>
      <c r="C37" s="219"/>
      <c r="D37" s="218">
        <f>SUM(D36,D20)</f>
        <v>48884</v>
      </c>
      <c r="E37" s="218">
        <f>SUM(E36,E20)</f>
        <v>48604</v>
      </c>
      <c r="F37" s="217">
        <f>SUM(F36,F20)</f>
        <v>49330</v>
      </c>
      <c r="G37" s="217">
        <f>SUM(G36,G20)</f>
        <v>52092</v>
      </c>
      <c r="H37" s="216">
        <v>56669</v>
      </c>
      <c r="I37" s="215">
        <v>4577</v>
      </c>
      <c r="J37" s="213">
        <v>8.8000000000000007</v>
      </c>
      <c r="K37" s="214">
        <v>7785</v>
      </c>
      <c r="L37" s="213">
        <v>15.9</v>
      </c>
    </row>
    <row r="38" spans="2:12" x14ac:dyDescent="0.15">
      <c r="B38" s="212" t="s">
        <v>106</v>
      </c>
      <c r="C38" s="211" t="s">
        <v>105</v>
      </c>
      <c r="D38" s="211"/>
      <c r="E38" s="211"/>
      <c r="F38" s="211"/>
      <c r="G38" s="211"/>
      <c r="H38" s="211"/>
      <c r="I38" s="211"/>
      <c r="J38" s="210"/>
      <c r="K38" s="210"/>
      <c r="L38" s="209"/>
    </row>
    <row r="39" spans="2:12" x14ac:dyDescent="0.15">
      <c r="B39" s="208"/>
      <c r="C39" s="136" t="s">
        <v>79</v>
      </c>
      <c r="D39" s="208"/>
      <c r="E39" s="208"/>
      <c r="F39" s="208"/>
      <c r="G39" s="208"/>
      <c r="H39" s="208"/>
      <c r="I39" s="208"/>
      <c r="J39" s="208"/>
      <c r="K39" s="208"/>
    </row>
    <row r="40" spans="2:12" x14ac:dyDescent="0.15">
      <c r="C40" s="136"/>
    </row>
    <row r="42" spans="2:12" x14ac:dyDescent="0.15">
      <c r="D42" s="207"/>
      <c r="E42" s="206"/>
      <c r="F42" s="206"/>
      <c r="G42" s="206"/>
      <c r="H42" s="206"/>
      <c r="I42" s="206"/>
    </row>
    <row r="43" spans="2:12" x14ac:dyDescent="0.15">
      <c r="D43" s="207"/>
      <c r="E43" s="206"/>
      <c r="F43" s="206"/>
      <c r="G43" s="206"/>
      <c r="H43" s="206"/>
      <c r="I43" s="206"/>
    </row>
    <row r="44" spans="2:12" x14ac:dyDescent="0.15">
      <c r="D44" s="206"/>
      <c r="E44" s="206"/>
      <c r="F44" s="206"/>
      <c r="G44" s="206"/>
      <c r="H44" s="206"/>
      <c r="I44" s="206"/>
    </row>
  </sheetData>
  <mergeCells count="3">
    <mergeCell ref="B6:C6"/>
    <mergeCell ref="I4:J5"/>
    <mergeCell ref="K4:L5"/>
  </mergeCells>
  <phoneticPr fontId="3"/>
  <pageMargins left="0.39370078740157483" right="0.39370078740157483" top="0.39370078740157483" bottom="0.39370078740157483" header="0.51181102362204722" footer="0.51181102362204722"/>
  <pageSetup paperSize="9" fitToHeight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0"/>
  <sheetViews>
    <sheetView showGridLines="0" showZeros="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L36" sqref="L36"/>
    </sheetView>
  </sheetViews>
  <sheetFormatPr defaultColWidth="7.19921875" defaultRowHeight="13.5" x14ac:dyDescent="0.15"/>
  <cols>
    <col min="1" max="1" width="0.69921875" style="286" customWidth="1"/>
    <col min="2" max="2" width="3" style="286" customWidth="1"/>
    <col min="3" max="3" width="13.19921875" style="286" customWidth="1"/>
    <col min="4" max="8" width="7.19921875" style="286" customWidth="1"/>
    <col min="9" max="12" width="8.59765625" style="41" customWidth="1"/>
    <col min="13" max="16384" width="7.19921875" style="286"/>
  </cols>
  <sheetData>
    <row r="1" spans="2:12" x14ac:dyDescent="0.15">
      <c r="B1" s="339" t="s">
        <v>116</v>
      </c>
      <c r="C1" s="287"/>
      <c r="D1" s="287"/>
      <c r="E1" s="287"/>
      <c r="F1" s="287"/>
      <c r="G1" s="287"/>
      <c r="H1" s="287"/>
      <c r="I1" s="136"/>
      <c r="J1" s="136"/>
      <c r="K1" s="136"/>
      <c r="L1" s="136"/>
    </row>
    <row r="2" spans="2:12" ht="14.25" thickBot="1" x14ac:dyDescent="0.2">
      <c r="B2" s="338"/>
      <c r="C2" s="338"/>
      <c r="D2" s="338"/>
      <c r="E2" s="338"/>
      <c r="F2" s="338"/>
      <c r="G2" s="337"/>
      <c r="H2" s="337"/>
      <c r="I2" s="135"/>
      <c r="J2" s="134"/>
      <c r="K2" s="134" t="s">
        <v>103</v>
      </c>
    </row>
    <row r="3" spans="2:12" ht="17.25" customHeight="1" x14ac:dyDescent="0.15">
      <c r="B3" s="336"/>
      <c r="C3" s="335" t="s">
        <v>110</v>
      </c>
      <c r="D3" s="334"/>
      <c r="E3" s="333"/>
      <c r="F3" s="332"/>
      <c r="G3" s="332"/>
      <c r="H3" s="331"/>
      <c r="I3" s="776" t="s">
        <v>77</v>
      </c>
      <c r="J3" s="777"/>
      <c r="K3" s="776" t="s">
        <v>76</v>
      </c>
      <c r="L3" s="777"/>
    </row>
    <row r="4" spans="2:12" ht="17.25" customHeight="1" x14ac:dyDescent="0.15">
      <c r="B4" s="305"/>
      <c r="C4" s="330"/>
      <c r="D4" s="329" t="s">
        <v>101</v>
      </c>
      <c r="E4" s="328" t="s">
        <v>100</v>
      </c>
      <c r="F4" s="327" t="s">
        <v>99</v>
      </c>
      <c r="G4" s="327" t="s">
        <v>98</v>
      </c>
      <c r="H4" s="326" t="s">
        <v>109</v>
      </c>
      <c r="I4" s="778"/>
      <c r="J4" s="779"/>
      <c r="K4" s="778"/>
      <c r="L4" s="779"/>
    </row>
    <row r="5" spans="2:12" ht="28.5" customHeight="1" thickBot="1" x14ac:dyDescent="0.2">
      <c r="B5" s="325" t="s">
        <v>70</v>
      </c>
      <c r="C5" s="324"/>
      <c r="D5" s="191" t="s">
        <v>96</v>
      </c>
      <c r="E5" s="272"/>
      <c r="F5" s="189"/>
      <c r="G5" s="189" t="s">
        <v>68</v>
      </c>
      <c r="H5" s="188" t="s">
        <v>66</v>
      </c>
      <c r="I5" s="323" t="s">
        <v>93</v>
      </c>
      <c r="J5" s="271" t="s">
        <v>64</v>
      </c>
      <c r="K5" s="323" t="s">
        <v>92</v>
      </c>
      <c r="L5" s="271" t="s">
        <v>62</v>
      </c>
    </row>
    <row r="6" spans="2:12" x14ac:dyDescent="0.15">
      <c r="B6" s="305"/>
      <c r="C6" s="322" t="s">
        <v>61</v>
      </c>
      <c r="D6" s="309">
        <v>3301</v>
      </c>
      <c r="E6" s="308">
        <v>4118</v>
      </c>
      <c r="F6" s="307">
        <v>4918</v>
      </c>
      <c r="G6" s="307">
        <v>6393</v>
      </c>
      <c r="H6" s="306">
        <v>5498</v>
      </c>
      <c r="I6" s="68">
        <v>-895</v>
      </c>
      <c r="J6" s="84">
        <v>-14</v>
      </c>
      <c r="K6" s="68">
        <v>2197</v>
      </c>
      <c r="L6" s="96">
        <v>66.599999999999994</v>
      </c>
    </row>
    <row r="7" spans="2:12" x14ac:dyDescent="0.15">
      <c r="B7" s="305"/>
      <c r="C7" s="311" t="s">
        <v>91</v>
      </c>
      <c r="D7" s="309"/>
      <c r="E7" s="308"/>
      <c r="F7" s="307"/>
      <c r="G7" s="307"/>
      <c r="H7" s="306">
        <v>0</v>
      </c>
      <c r="I7" s="68">
        <v>0</v>
      </c>
      <c r="J7" s="84" t="s">
        <v>128</v>
      </c>
      <c r="K7" s="68">
        <v>0</v>
      </c>
      <c r="L7" s="84" t="s">
        <v>128</v>
      </c>
    </row>
    <row r="8" spans="2:12" x14ac:dyDescent="0.15">
      <c r="B8" s="305"/>
      <c r="C8" s="311" t="s">
        <v>60</v>
      </c>
      <c r="D8" s="309"/>
      <c r="E8" s="308"/>
      <c r="F8" s="307"/>
      <c r="G8" s="307"/>
      <c r="H8" s="306">
        <v>0</v>
      </c>
      <c r="I8" s="68">
        <v>0</v>
      </c>
      <c r="J8" s="84" t="s">
        <v>128</v>
      </c>
      <c r="K8" s="68">
        <v>0</v>
      </c>
      <c r="L8" s="84" t="s">
        <v>128</v>
      </c>
    </row>
    <row r="9" spans="2:12" x14ac:dyDescent="0.15">
      <c r="B9" s="312" t="s">
        <v>51</v>
      </c>
      <c r="C9" s="311" t="s">
        <v>59</v>
      </c>
      <c r="D9" s="309"/>
      <c r="E9" s="308"/>
      <c r="F9" s="307"/>
      <c r="G9" s="307"/>
      <c r="H9" s="306">
        <v>0</v>
      </c>
      <c r="I9" s="68">
        <v>0</v>
      </c>
      <c r="J9" s="84" t="s">
        <v>128</v>
      </c>
      <c r="K9" s="68">
        <v>0</v>
      </c>
      <c r="L9" s="84" t="s">
        <v>128</v>
      </c>
    </row>
    <row r="10" spans="2:12" x14ac:dyDescent="0.15">
      <c r="B10" s="305"/>
      <c r="C10" s="311" t="s">
        <v>58</v>
      </c>
      <c r="D10" s="309">
        <v>3314</v>
      </c>
      <c r="E10" s="308">
        <v>2677</v>
      </c>
      <c r="F10" s="307">
        <v>3208</v>
      </c>
      <c r="G10" s="307">
        <v>6137</v>
      </c>
      <c r="H10" s="306">
        <v>8513</v>
      </c>
      <c r="I10" s="68">
        <v>2376</v>
      </c>
      <c r="J10" s="84">
        <v>38.700000000000003</v>
      </c>
      <c r="K10" s="68">
        <v>5199</v>
      </c>
      <c r="L10" s="84">
        <v>156.9</v>
      </c>
    </row>
    <row r="11" spans="2:12" x14ac:dyDescent="0.15">
      <c r="B11" s="305"/>
      <c r="C11" s="311" t="s">
        <v>52</v>
      </c>
      <c r="D11" s="309">
        <v>9441</v>
      </c>
      <c r="E11" s="308">
        <v>12138</v>
      </c>
      <c r="F11" s="307">
        <v>13510</v>
      </c>
      <c r="G11" s="307">
        <v>13116</v>
      </c>
      <c r="H11" s="306">
        <v>14053</v>
      </c>
      <c r="I11" s="68">
        <v>937</v>
      </c>
      <c r="J11" s="84">
        <v>7.1</v>
      </c>
      <c r="K11" s="68">
        <v>4612</v>
      </c>
      <c r="L11" s="84">
        <v>48.9</v>
      </c>
    </row>
    <row r="12" spans="2:12" x14ac:dyDescent="0.15">
      <c r="B12" s="312" t="s">
        <v>45</v>
      </c>
      <c r="C12" s="311" t="s">
        <v>50</v>
      </c>
      <c r="D12" s="309">
        <v>205</v>
      </c>
      <c r="E12" s="308">
        <v>685</v>
      </c>
      <c r="F12" s="307">
        <v>818</v>
      </c>
      <c r="G12" s="307">
        <v>980</v>
      </c>
      <c r="H12" s="306">
        <v>1045</v>
      </c>
      <c r="I12" s="68">
        <v>65</v>
      </c>
      <c r="J12" s="84">
        <v>6.6</v>
      </c>
      <c r="K12" s="68">
        <v>840</v>
      </c>
      <c r="L12" s="84">
        <v>409.8</v>
      </c>
    </row>
    <row r="13" spans="2:12" x14ac:dyDescent="0.15">
      <c r="B13" s="312"/>
      <c r="C13" s="311" t="s">
        <v>108</v>
      </c>
      <c r="D13" s="309">
        <v>183</v>
      </c>
      <c r="E13" s="308">
        <v>246</v>
      </c>
      <c r="F13" s="307">
        <v>15</v>
      </c>
      <c r="G13" s="307">
        <v>178</v>
      </c>
      <c r="H13" s="306">
        <v>200</v>
      </c>
      <c r="I13" s="68">
        <v>22</v>
      </c>
      <c r="J13" s="84">
        <v>12.4</v>
      </c>
      <c r="K13" s="68">
        <v>17</v>
      </c>
      <c r="L13" s="84">
        <v>9.3000000000000007</v>
      </c>
    </row>
    <row r="14" spans="2:12" x14ac:dyDescent="0.15">
      <c r="B14" s="312"/>
      <c r="C14" s="311" t="s">
        <v>115</v>
      </c>
      <c r="D14" s="309"/>
      <c r="E14" s="308"/>
      <c r="F14" s="307"/>
      <c r="G14" s="307"/>
      <c r="H14" s="306"/>
      <c r="I14" s="68">
        <v>0</v>
      </c>
      <c r="J14" s="84" t="s">
        <v>128</v>
      </c>
      <c r="K14" s="68">
        <v>0</v>
      </c>
      <c r="L14" s="84" t="s">
        <v>128</v>
      </c>
    </row>
    <row r="15" spans="2:12" x14ac:dyDescent="0.15">
      <c r="B15" s="305"/>
      <c r="C15" s="311" t="s">
        <v>41</v>
      </c>
      <c r="D15" s="309"/>
      <c r="E15" s="308"/>
      <c r="F15" s="307"/>
      <c r="G15" s="307"/>
      <c r="H15" s="306">
        <v>0</v>
      </c>
      <c r="I15" s="68">
        <v>0</v>
      </c>
      <c r="J15" s="84" t="s">
        <v>128</v>
      </c>
      <c r="K15" s="68">
        <v>0</v>
      </c>
      <c r="L15" s="84" t="s">
        <v>128</v>
      </c>
    </row>
    <row r="16" spans="2:12" x14ac:dyDescent="0.15">
      <c r="B16" s="312" t="s">
        <v>43</v>
      </c>
      <c r="C16" s="311" t="s">
        <v>39</v>
      </c>
      <c r="D16" s="309"/>
      <c r="E16" s="308"/>
      <c r="F16" s="307"/>
      <c r="G16" s="307"/>
      <c r="H16" s="306">
        <v>0</v>
      </c>
      <c r="I16" s="68">
        <v>0</v>
      </c>
      <c r="J16" s="84" t="s">
        <v>128</v>
      </c>
      <c r="K16" s="68">
        <v>0</v>
      </c>
      <c r="L16" s="84" t="s">
        <v>128</v>
      </c>
    </row>
    <row r="17" spans="2:12" x14ac:dyDescent="0.15">
      <c r="B17" s="305"/>
      <c r="C17" s="311" t="s">
        <v>84</v>
      </c>
      <c r="D17" s="309"/>
      <c r="E17" s="308"/>
      <c r="F17" s="307"/>
      <c r="G17" s="307"/>
      <c r="H17" s="306">
        <v>0</v>
      </c>
      <c r="I17" s="68">
        <v>0</v>
      </c>
      <c r="J17" s="84" t="s">
        <v>128</v>
      </c>
      <c r="K17" s="68">
        <v>0</v>
      </c>
      <c r="L17" s="84" t="s">
        <v>128</v>
      </c>
    </row>
    <row r="18" spans="2:12" x14ac:dyDescent="0.15">
      <c r="B18" s="305"/>
      <c r="C18" s="321" t="s">
        <v>88</v>
      </c>
      <c r="D18" s="303"/>
      <c r="E18" s="302"/>
      <c r="F18" s="301"/>
      <c r="G18" s="301"/>
      <c r="H18" s="300">
        <v>0</v>
      </c>
      <c r="I18" s="75">
        <v>0</v>
      </c>
      <c r="J18" s="74" t="s">
        <v>128</v>
      </c>
      <c r="K18" s="75">
        <v>0</v>
      </c>
      <c r="L18" s="74" t="s">
        <v>128</v>
      </c>
    </row>
    <row r="19" spans="2:12" ht="14.25" thickBot="1" x14ac:dyDescent="0.2">
      <c r="B19" s="320"/>
      <c r="C19" s="319" t="s">
        <v>37</v>
      </c>
      <c r="D19" s="318">
        <f>SUM(D6:D18)</f>
        <v>16444</v>
      </c>
      <c r="E19" s="317">
        <f>SUM(E6:E18)</f>
        <v>19864</v>
      </c>
      <c r="F19" s="316">
        <f>SUM(F6:F18)</f>
        <v>22469</v>
      </c>
      <c r="G19" s="316">
        <f>SUM(G6:G18)</f>
        <v>26804</v>
      </c>
      <c r="H19" s="315">
        <v>29308</v>
      </c>
      <c r="I19" s="101">
        <v>2504</v>
      </c>
      <c r="J19" s="141">
        <v>9.3000000000000007</v>
      </c>
      <c r="K19" s="101">
        <v>12864</v>
      </c>
      <c r="L19" s="141">
        <v>78.2</v>
      </c>
    </row>
    <row r="20" spans="2:12" x14ac:dyDescent="0.15">
      <c r="B20" s="305"/>
      <c r="C20" s="311" t="s">
        <v>55</v>
      </c>
      <c r="D20" s="309">
        <v>1509</v>
      </c>
      <c r="E20" s="308">
        <v>1986</v>
      </c>
      <c r="F20" s="307">
        <v>1282</v>
      </c>
      <c r="G20" s="307">
        <v>1</v>
      </c>
      <c r="H20" s="306">
        <v>11</v>
      </c>
      <c r="I20" s="68">
        <v>10</v>
      </c>
      <c r="J20" s="84">
        <v>1000</v>
      </c>
      <c r="K20" s="68">
        <v>-1498</v>
      </c>
      <c r="L20" s="84">
        <v>-99.3</v>
      </c>
    </row>
    <row r="21" spans="2:12" x14ac:dyDescent="0.15">
      <c r="B21" s="305"/>
      <c r="C21" s="311" t="s">
        <v>54</v>
      </c>
      <c r="D21" s="309">
        <v>37</v>
      </c>
      <c r="E21" s="308">
        <v>234</v>
      </c>
      <c r="F21" s="307">
        <v>0</v>
      </c>
      <c r="G21" s="307"/>
      <c r="H21" s="306">
        <v>0</v>
      </c>
      <c r="I21" s="97">
        <v>0</v>
      </c>
      <c r="J21" s="84" t="s">
        <v>128</v>
      </c>
      <c r="K21" s="97">
        <v>-37</v>
      </c>
      <c r="L21" s="84" t="s">
        <v>286</v>
      </c>
    </row>
    <row r="22" spans="2:12" x14ac:dyDescent="0.15">
      <c r="B22" s="305"/>
      <c r="C22" s="311" t="s">
        <v>87</v>
      </c>
      <c r="D22" s="309"/>
      <c r="E22" s="308"/>
      <c r="F22" s="307"/>
      <c r="G22" s="307"/>
      <c r="H22" s="314">
        <v>0</v>
      </c>
      <c r="I22" s="68">
        <v>0</v>
      </c>
      <c r="J22" s="84" t="s">
        <v>128</v>
      </c>
      <c r="K22" s="68">
        <v>0</v>
      </c>
      <c r="L22" s="84" t="s">
        <v>128</v>
      </c>
    </row>
    <row r="23" spans="2:12" x14ac:dyDescent="0.15">
      <c r="B23" s="305"/>
      <c r="C23" s="311" t="s">
        <v>52</v>
      </c>
      <c r="D23" s="309">
        <v>3564</v>
      </c>
      <c r="E23" s="308">
        <v>1382</v>
      </c>
      <c r="F23" s="307">
        <v>1139</v>
      </c>
      <c r="G23" s="307">
        <v>1312</v>
      </c>
      <c r="H23" s="306">
        <v>1095</v>
      </c>
      <c r="I23" s="68">
        <v>-217</v>
      </c>
      <c r="J23" s="84">
        <v>-16.5</v>
      </c>
      <c r="K23" s="68">
        <v>-2469</v>
      </c>
      <c r="L23" s="84">
        <v>-69.3</v>
      </c>
    </row>
    <row r="24" spans="2:12" x14ac:dyDescent="0.15">
      <c r="B24" s="312" t="s">
        <v>51</v>
      </c>
      <c r="C24" s="311" t="s">
        <v>50</v>
      </c>
      <c r="D24" s="309">
        <v>482</v>
      </c>
      <c r="E24" s="308">
        <v>323</v>
      </c>
      <c r="F24" s="313">
        <v>89</v>
      </c>
      <c r="G24" s="313">
        <v>177</v>
      </c>
      <c r="H24" s="306">
        <v>235</v>
      </c>
      <c r="I24" s="97">
        <v>58</v>
      </c>
      <c r="J24" s="84">
        <v>32.799999999999997</v>
      </c>
      <c r="K24" s="97">
        <v>-247</v>
      </c>
      <c r="L24" s="84">
        <v>-51.2</v>
      </c>
    </row>
    <row r="25" spans="2:12" x14ac:dyDescent="0.15">
      <c r="B25" s="305"/>
      <c r="C25" s="311" t="s">
        <v>49</v>
      </c>
      <c r="D25" s="309">
        <v>1011</v>
      </c>
      <c r="E25" s="308">
        <v>318</v>
      </c>
      <c r="F25" s="307">
        <v>456</v>
      </c>
      <c r="G25" s="307">
        <v>205</v>
      </c>
      <c r="H25" s="306">
        <v>203</v>
      </c>
      <c r="I25" s="68">
        <v>-2</v>
      </c>
      <c r="J25" s="84">
        <v>-1</v>
      </c>
      <c r="K25" s="68">
        <v>-808</v>
      </c>
      <c r="L25" s="84">
        <v>-79.900000000000006</v>
      </c>
    </row>
    <row r="26" spans="2:12" x14ac:dyDescent="0.15">
      <c r="B26" s="312" t="s">
        <v>48</v>
      </c>
      <c r="C26" s="311" t="s">
        <v>47</v>
      </c>
      <c r="D26" s="309">
        <v>78</v>
      </c>
      <c r="E26" s="308">
        <v>94</v>
      </c>
      <c r="F26" s="307">
        <v>51</v>
      </c>
      <c r="G26" s="307">
        <v>61</v>
      </c>
      <c r="H26" s="306">
        <v>33</v>
      </c>
      <c r="I26" s="97">
        <v>-28</v>
      </c>
      <c r="J26" s="84">
        <v>-45.9</v>
      </c>
      <c r="K26" s="97">
        <v>-45</v>
      </c>
      <c r="L26" s="84">
        <v>-57.7</v>
      </c>
    </row>
    <row r="27" spans="2:12" x14ac:dyDescent="0.15">
      <c r="B27" s="305"/>
      <c r="C27" s="311" t="s">
        <v>46</v>
      </c>
      <c r="D27" s="309"/>
      <c r="E27" s="308">
        <v>0</v>
      </c>
      <c r="F27" s="307">
        <v>0</v>
      </c>
      <c r="G27" s="307"/>
      <c r="H27" s="306">
        <v>0</v>
      </c>
      <c r="I27" s="68">
        <v>0</v>
      </c>
      <c r="J27" s="84" t="s">
        <v>128</v>
      </c>
      <c r="K27" s="68">
        <v>0</v>
      </c>
      <c r="L27" s="84" t="s">
        <v>128</v>
      </c>
    </row>
    <row r="28" spans="2:12" x14ac:dyDescent="0.15">
      <c r="B28" s="312" t="s">
        <v>45</v>
      </c>
      <c r="C28" s="311" t="s">
        <v>114</v>
      </c>
      <c r="D28" s="309">
        <v>143</v>
      </c>
      <c r="E28" s="308">
        <v>146</v>
      </c>
      <c r="F28" s="307">
        <v>153</v>
      </c>
      <c r="G28" s="307">
        <v>133</v>
      </c>
      <c r="H28" s="306">
        <v>133</v>
      </c>
      <c r="I28" s="68">
        <v>0</v>
      </c>
      <c r="J28" s="84">
        <v>0</v>
      </c>
      <c r="K28" s="68">
        <v>-10</v>
      </c>
      <c r="L28" s="84">
        <v>-7</v>
      </c>
    </row>
    <row r="29" spans="2:12" ht="13.5" customHeight="1" x14ac:dyDescent="0.15">
      <c r="B29" s="305"/>
      <c r="C29" s="311" t="s">
        <v>85</v>
      </c>
      <c r="D29" s="309">
        <v>9</v>
      </c>
      <c r="E29" s="308">
        <v>17</v>
      </c>
      <c r="F29" s="307">
        <v>42</v>
      </c>
      <c r="G29" s="307">
        <v>34</v>
      </c>
      <c r="H29" s="306">
        <v>50</v>
      </c>
      <c r="I29" s="97">
        <v>16</v>
      </c>
      <c r="J29" s="84">
        <v>47.1</v>
      </c>
      <c r="K29" s="97">
        <v>41</v>
      </c>
      <c r="L29" s="84">
        <v>455.6</v>
      </c>
    </row>
    <row r="30" spans="2:12" ht="13.5" customHeight="1" x14ac:dyDescent="0.15">
      <c r="B30" s="312" t="s">
        <v>43</v>
      </c>
      <c r="C30" s="311" t="s">
        <v>42</v>
      </c>
      <c r="D30" s="309">
        <v>23</v>
      </c>
      <c r="E30" s="308">
        <v>54</v>
      </c>
      <c r="F30" s="307">
        <v>36</v>
      </c>
      <c r="G30" s="307">
        <v>31</v>
      </c>
      <c r="H30" s="306">
        <v>27</v>
      </c>
      <c r="I30" s="68">
        <v>-4</v>
      </c>
      <c r="J30" s="84">
        <v>-12.9</v>
      </c>
      <c r="K30" s="68">
        <v>4</v>
      </c>
      <c r="L30" s="84">
        <v>17.399999999999999</v>
      </c>
    </row>
    <row r="31" spans="2:12" x14ac:dyDescent="0.15">
      <c r="B31" s="305"/>
      <c r="C31" s="311" t="s">
        <v>41</v>
      </c>
      <c r="D31" s="309"/>
      <c r="E31" s="308"/>
      <c r="F31" s="307"/>
      <c r="G31" s="307"/>
      <c r="H31" s="306">
        <v>0</v>
      </c>
      <c r="I31" s="68">
        <v>0</v>
      </c>
      <c r="J31" s="84" t="s">
        <v>128</v>
      </c>
      <c r="K31" s="68">
        <v>0</v>
      </c>
      <c r="L31" s="84" t="s">
        <v>128</v>
      </c>
    </row>
    <row r="32" spans="2:12" x14ac:dyDescent="0.15">
      <c r="B32" s="305"/>
      <c r="C32" s="311" t="s">
        <v>40</v>
      </c>
      <c r="D32" s="309"/>
      <c r="E32" s="308"/>
      <c r="F32" s="307"/>
      <c r="G32" s="307"/>
      <c r="H32" s="306">
        <v>0</v>
      </c>
      <c r="I32" s="68">
        <v>0</v>
      </c>
      <c r="J32" s="84" t="s">
        <v>128</v>
      </c>
      <c r="K32" s="68">
        <v>0</v>
      </c>
      <c r="L32" s="84" t="s">
        <v>128</v>
      </c>
    </row>
    <row r="33" spans="2:12" x14ac:dyDescent="0.15">
      <c r="B33" s="305"/>
      <c r="C33" s="310" t="s">
        <v>39</v>
      </c>
      <c r="D33" s="309"/>
      <c r="E33" s="308"/>
      <c r="F33" s="307"/>
      <c r="G33" s="307"/>
      <c r="H33" s="306">
        <v>0</v>
      </c>
      <c r="I33" s="68">
        <v>0</v>
      </c>
      <c r="J33" s="84" t="s">
        <v>128</v>
      </c>
      <c r="K33" s="68">
        <v>0</v>
      </c>
      <c r="L33" s="84" t="s">
        <v>128</v>
      </c>
    </row>
    <row r="34" spans="2:12" x14ac:dyDescent="0.15">
      <c r="B34" s="305"/>
      <c r="C34" s="304" t="s">
        <v>84</v>
      </c>
      <c r="D34" s="303">
        <v>786</v>
      </c>
      <c r="E34" s="302"/>
      <c r="F34" s="301"/>
      <c r="G34" s="301"/>
      <c r="H34" s="300">
        <v>0</v>
      </c>
      <c r="I34" s="75">
        <v>0</v>
      </c>
      <c r="J34" s="74" t="s">
        <v>128</v>
      </c>
      <c r="K34" s="75">
        <v>-786</v>
      </c>
      <c r="L34" s="74" t="s">
        <v>286</v>
      </c>
    </row>
    <row r="35" spans="2:12" x14ac:dyDescent="0.15">
      <c r="B35" s="299"/>
      <c r="C35" s="298" t="s">
        <v>37</v>
      </c>
      <c r="D35" s="297">
        <f>SUM(D20:D34)</f>
        <v>7642</v>
      </c>
      <c r="E35" s="296">
        <f>SUM(E20:E34)</f>
        <v>4554</v>
      </c>
      <c r="F35" s="295">
        <f>SUM(F20:F34)</f>
        <v>3248</v>
      </c>
      <c r="G35" s="295">
        <f>SUM(G20:G34)</f>
        <v>1954</v>
      </c>
      <c r="H35" s="294">
        <f>SUM(H20:H34)</f>
        <v>1787</v>
      </c>
      <c r="I35" s="68">
        <v>-167</v>
      </c>
      <c r="J35" s="67">
        <v>-8.5</v>
      </c>
      <c r="K35" s="68">
        <v>-5855</v>
      </c>
      <c r="L35" s="67">
        <v>-76.599999999999994</v>
      </c>
    </row>
    <row r="36" spans="2:12" ht="14.25" thickBot="1" x14ac:dyDescent="0.2">
      <c r="B36" s="792" t="s">
        <v>36</v>
      </c>
      <c r="C36" s="793"/>
      <c r="D36" s="293">
        <f>SUM(D35,D19)</f>
        <v>24086</v>
      </c>
      <c r="E36" s="292">
        <f>SUM(E35,E19)</f>
        <v>24418</v>
      </c>
      <c r="F36" s="291">
        <f>SUM(F35,F19)</f>
        <v>25717</v>
      </c>
      <c r="G36" s="291">
        <f>SUM(G35,G19)</f>
        <v>28758</v>
      </c>
      <c r="H36" s="290">
        <v>31095</v>
      </c>
      <c r="I36" s="101">
        <v>2337</v>
      </c>
      <c r="J36" s="141">
        <v>8.1</v>
      </c>
      <c r="K36" s="101">
        <v>7009</v>
      </c>
      <c r="L36" s="141">
        <v>29.1</v>
      </c>
    </row>
    <row r="37" spans="2:12" x14ac:dyDescent="0.15">
      <c r="B37" s="289" t="s">
        <v>106</v>
      </c>
      <c r="C37" s="136" t="s">
        <v>113</v>
      </c>
      <c r="I37" s="136"/>
      <c r="J37" s="136"/>
      <c r="K37" s="136"/>
      <c r="L37" s="136"/>
    </row>
    <row r="38" spans="2:12" x14ac:dyDescent="0.15">
      <c r="B38" s="287"/>
      <c r="C38" s="136" t="s">
        <v>112</v>
      </c>
      <c r="I38" s="136"/>
      <c r="J38" s="136"/>
      <c r="K38" s="136"/>
      <c r="L38" s="136"/>
    </row>
    <row r="39" spans="2:12" x14ac:dyDescent="0.15">
      <c r="C39" s="288"/>
    </row>
    <row r="40" spans="2:12" x14ac:dyDescent="0.15">
      <c r="C40" s="287"/>
    </row>
  </sheetData>
  <mergeCells count="3">
    <mergeCell ref="B36:C36"/>
    <mergeCell ref="I3:J4"/>
    <mergeCell ref="K3:L4"/>
  </mergeCells>
  <phoneticPr fontId="3"/>
  <printOptions horizontalCentered="1"/>
  <pageMargins left="0.78740157480314965" right="0.19685039370078741" top="0.78740157480314965" bottom="0.39370078740157483" header="0.51181102362204722" footer="0.51181102362204722"/>
  <pageSetup paperSize="9" scale="83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39"/>
  <sheetViews>
    <sheetView showGridLines="0" showZeros="0"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L36" sqref="L36"/>
    </sheetView>
  </sheetViews>
  <sheetFormatPr defaultColWidth="7.19921875" defaultRowHeight="13.5" x14ac:dyDescent="0.15"/>
  <cols>
    <col min="1" max="1" width="1.19921875" style="340" customWidth="1"/>
    <col min="2" max="2" width="2.8984375" style="340" customWidth="1"/>
    <col min="3" max="3" width="13" style="340" customWidth="1"/>
    <col min="4" max="8" width="7.19921875" style="340" customWidth="1"/>
    <col min="9" max="12" width="8.59765625" style="41" customWidth="1"/>
    <col min="13" max="13" width="2.296875" style="340" customWidth="1"/>
    <col min="14" max="16384" width="7.19921875" style="340"/>
  </cols>
  <sheetData>
    <row r="1" spans="2:14" ht="12.95" customHeight="1" x14ac:dyDescent="0.15">
      <c r="B1" s="381" t="s">
        <v>125</v>
      </c>
      <c r="C1" s="341"/>
      <c r="D1" s="341"/>
      <c r="E1" s="341"/>
      <c r="F1" s="341"/>
      <c r="G1" s="341"/>
      <c r="H1" s="341"/>
      <c r="I1" s="136"/>
      <c r="J1" s="136"/>
      <c r="K1" s="136"/>
      <c r="L1" s="136"/>
      <c r="M1" s="341"/>
    </row>
    <row r="2" spans="2:14" ht="12.95" customHeight="1" thickBot="1" x14ac:dyDescent="0.2">
      <c r="B2" s="380"/>
      <c r="C2" s="380"/>
      <c r="D2" s="380"/>
      <c r="E2" s="380"/>
      <c r="F2" s="380"/>
      <c r="G2" s="379"/>
      <c r="H2" s="379"/>
      <c r="I2" s="135"/>
      <c r="J2" s="134"/>
      <c r="K2" s="134" t="s">
        <v>103</v>
      </c>
      <c r="M2" s="341"/>
    </row>
    <row r="3" spans="2:14" ht="12.95" customHeight="1" x14ac:dyDescent="0.15">
      <c r="B3" s="371"/>
      <c r="C3" s="378" t="s">
        <v>124</v>
      </c>
      <c r="D3" s="377"/>
      <c r="E3" s="377"/>
      <c r="F3" s="377"/>
      <c r="G3" s="377"/>
      <c r="H3" s="376"/>
      <c r="I3" s="776" t="s">
        <v>77</v>
      </c>
      <c r="J3" s="798"/>
      <c r="K3" s="776" t="s">
        <v>76</v>
      </c>
      <c r="L3" s="777"/>
      <c r="M3" s="344"/>
      <c r="N3" s="343"/>
    </row>
    <row r="4" spans="2:14" ht="21.75" customHeight="1" x14ac:dyDescent="0.15">
      <c r="B4" s="344"/>
      <c r="C4" s="375"/>
      <c r="D4" s="374" t="s">
        <v>123</v>
      </c>
      <c r="E4" s="374" t="s">
        <v>100</v>
      </c>
      <c r="F4" s="374" t="s">
        <v>99</v>
      </c>
      <c r="G4" s="374" t="s">
        <v>98</v>
      </c>
      <c r="H4" s="374" t="s">
        <v>109</v>
      </c>
      <c r="I4" s="778"/>
      <c r="J4" s="799"/>
      <c r="K4" s="778"/>
      <c r="L4" s="779"/>
      <c r="M4" s="344"/>
      <c r="N4" s="343"/>
    </row>
    <row r="5" spans="2:14" ht="23.25" thickBot="1" x14ac:dyDescent="0.2">
      <c r="B5" s="796" t="s">
        <v>122</v>
      </c>
      <c r="C5" s="797"/>
      <c r="D5" s="191" t="s">
        <v>96</v>
      </c>
      <c r="E5" s="272"/>
      <c r="F5" s="189"/>
      <c r="G5" s="189" t="s">
        <v>95</v>
      </c>
      <c r="H5" s="373" t="s">
        <v>94</v>
      </c>
      <c r="I5" s="121" t="s">
        <v>93</v>
      </c>
      <c r="J5" s="372" t="s">
        <v>64</v>
      </c>
      <c r="K5" s="323" t="s">
        <v>92</v>
      </c>
      <c r="L5" s="271" t="s">
        <v>62</v>
      </c>
      <c r="M5" s="344"/>
      <c r="N5" s="343"/>
    </row>
    <row r="6" spans="2:14" ht="13.5" customHeight="1" x14ac:dyDescent="0.15">
      <c r="B6" s="371"/>
      <c r="C6" s="370" t="s">
        <v>61</v>
      </c>
      <c r="D6" s="309">
        <v>110435</v>
      </c>
      <c r="E6" s="309">
        <v>106980</v>
      </c>
      <c r="F6" s="309">
        <v>104357</v>
      </c>
      <c r="G6" s="309">
        <v>118381</v>
      </c>
      <c r="H6" s="369">
        <v>115547</v>
      </c>
      <c r="I6" s="68">
        <v>-2834</v>
      </c>
      <c r="J6" s="84">
        <v>-2.4</v>
      </c>
      <c r="K6" s="68">
        <v>5112</v>
      </c>
      <c r="L6" s="96">
        <v>4.5999999999999996</v>
      </c>
      <c r="M6" s="344"/>
      <c r="N6" s="343"/>
    </row>
    <row r="7" spans="2:14" ht="12.95" customHeight="1" x14ac:dyDescent="0.15">
      <c r="B7" s="344"/>
      <c r="C7" s="359" t="s">
        <v>121</v>
      </c>
      <c r="D7" s="309"/>
      <c r="E7" s="309"/>
      <c r="F7" s="309"/>
      <c r="G7" s="309"/>
      <c r="H7" s="368">
        <v>0</v>
      </c>
      <c r="I7" s="70">
        <v>0</v>
      </c>
      <c r="J7" s="85" t="s">
        <v>128</v>
      </c>
      <c r="K7" s="68">
        <v>0</v>
      </c>
      <c r="L7" s="84" t="s">
        <v>128</v>
      </c>
      <c r="M7" s="344"/>
      <c r="N7" s="343"/>
    </row>
    <row r="8" spans="2:14" ht="12.95" customHeight="1" x14ac:dyDescent="0.15">
      <c r="B8" s="344"/>
      <c r="C8" s="359" t="s">
        <v>120</v>
      </c>
      <c r="D8" s="309">
        <v>293</v>
      </c>
      <c r="E8" s="309">
        <v>276</v>
      </c>
      <c r="F8" s="309">
        <v>259</v>
      </c>
      <c r="G8" s="309">
        <v>241</v>
      </c>
      <c r="H8" s="368">
        <v>223</v>
      </c>
      <c r="I8" s="70">
        <v>-18</v>
      </c>
      <c r="J8" s="85">
        <v>-7.5</v>
      </c>
      <c r="K8" s="68">
        <v>-70</v>
      </c>
      <c r="L8" s="84">
        <v>-23.9</v>
      </c>
      <c r="M8" s="344"/>
      <c r="N8" s="343"/>
    </row>
    <row r="9" spans="2:14" ht="12.95" customHeight="1" x14ac:dyDescent="0.15">
      <c r="B9" s="360" t="s">
        <v>51</v>
      </c>
      <c r="C9" s="359" t="s">
        <v>59</v>
      </c>
      <c r="D9" s="309"/>
      <c r="E9" s="309"/>
      <c r="F9" s="309"/>
      <c r="G9" s="309"/>
      <c r="H9" s="368">
        <v>0</v>
      </c>
      <c r="I9" s="70">
        <v>0</v>
      </c>
      <c r="J9" s="85" t="s">
        <v>128</v>
      </c>
      <c r="K9" s="68">
        <v>0</v>
      </c>
      <c r="L9" s="84" t="s">
        <v>128</v>
      </c>
      <c r="M9" s="344"/>
      <c r="N9" s="343"/>
    </row>
    <row r="10" spans="2:14" ht="12.95" customHeight="1" x14ac:dyDescent="0.15">
      <c r="B10" s="344"/>
      <c r="C10" s="359" t="s">
        <v>58</v>
      </c>
      <c r="D10" s="356">
        <v>35755</v>
      </c>
      <c r="E10" s="356">
        <v>35161</v>
      </c>
      <c r="F10" s="356">
        <v>34652</v>
      </c>
      <c r="G10" s="356">
        <v>37156</v>
      </c>
      <c r="H10" s="355">
        <v>41948</v>
      </c>
      <c r="I10" s="70">
        <v>4792</v>
      </c>
      <c r="J10" s="85">
        <v>12.9</v>
      </c>
      <c r="K10" s="68">
        <v>6193</v>
      </c>
      <c r="L10" s="84">
        <v>17.3</v>
      </c>
      <c r="M10" s="344"/>
      <c r="N10" s="343"/>
    </row>
    <row r="11" spans="2:14" ht="12.95" customHeight="1" x14ac:dyDescent="0.15">
      <c r="B11" s="344"/>
      <c r="C11" s="359" t="s">
        <v>52</v>
      </c>
      <c r="D11" s="356">
        <v>234271</v>
      </c>
      <c r="E11" s="356">
        <v>307002</v>
      </c>
      <c r="F11" s="356">
        <v>306733</v>
      </c>
      <c r="G11" s="356">
        <v>301108</v>
      </c>
      <c r="H11" s="355">
        <v>296058</v>
      </c>
      <c r="I11" s="70">
        <v>-5050</v>
      </c>
      <c r="J11" s="85">
        <v>-1.7</v>
      </c>
      <c r="K11" s="68">
        <v>61787</v>
      </c>
      <c r="L11" s="84">
        <v>26.4</v>
      </c>
      <c r="M11" s="344"/>
      <c r="N11" s="343"/>
    </row>
    <row r="12" spans="2:14" ht="12.95" customHeight="1" x14ac:dyDescent="0.15">
      <c r="B12" s="360" t="s">
        <v>45</v>
      </c>
      <c r="C12" s="359" t="s">
        <v>50</v>
      </c>
      <c r="D12" s="356">
        <v>11597</v>
      </c>
      <c r="E12" s="356">
        <v>15337</v>
      </c>
      <c r="F12" s="356">
        <v>20420</v>
      </c>
      <c r="G12" s="356">
        <v>25980</v>
      </c>
      <c r="H12" s="355">
        <v>25473</v>
      </c>
      <c r="I12" s="70">
        <v>-507</v>
      </c>
      <c r="J12" s="85">
        <v>-2</v>
      </c>
      <c r="K12" s="68">
        <v>13876</v>
      </c>
      <c r="L12" s="84">
        <v>119.7</v>
      </c>
      <c r="M12" s="344"/>
      <c r="N12" s="343"/>
    </row>
    <row r="13" spans="2:14" ht="12.95" customHeight="1" x14ac:dyDescent="0.15">
      <c r="B13" s="360"/>
      <c r="C13" s="359" t="s">
        <v>108</v>
      </c>
      <c r="D13" s="356">
        <v>5758</v>
      </c>
      <c r="E13" s="356">
        <v>5697</v>
      </c>
      <c r="F13" s="356">
        <v>6500</v>
      </c>
      <c r="G13" s="356">
        <v>15946</v>
      </c>
      <c r="H13" s="355">
        <v>15232</v>
      </c>
      <c r="I13" s="70">
        <v>-714</v>
      </c>
      <c r="J13" s="85">
        <v>-4.5</v>
      </c>
      <c r="K13" s="68">
        <v>9474</v>
      </c>
      <c r="L13" s="84">
        <v>164.5</v>
      </c>
      <c r="M13" s="344"/>
      <c r="N13" s="343"/>
    </row>
    <row r="14" spans="2:14" ht="12.95" customHeight="1" x14ac:dyDescent="0.15">
      <c r="B14" s="360"/>
      <c r="C14" s="359" t="s">
        <v>114</v>
      </c>
      <c r="D14" s="356"/>
      <c r="E14" s="356"/>
      <c r="F14" s="356"/>
      <c r="G14" s="356">
        <v>99</v>
      </c>
      <c r="H14" s="355">
        <v>95</v>
      </c>
      <c r="I14" s="70">
        <v>-4</v>
      </c>
      <c r="J14" s="85">
        <v>-4</v>
      </c>
      <c r="K14" s="68">
        <v>95</v>
      </c>
      <c r="L14" s="84" t="s">
        <v>285</v>
      </c>
      <c r="M14" s="344"/>
      <c r="N14" s="343"/>
    </row>
    <row r="15" spans="2:14" ht="12.95" customHeight="1" x14ac:dyDescent="0.15">
      <c r="B15" s="344"/>
      <c r="C15" s="359" t="s">
        <v>41</v>
      </c>
      <c r="D15" s="356"/>
      <c r="E15" s="356"/>
      <c r="F15" s="356"/>
      <c r="G15" s="356"/>
      <c r="H15" s="355">
        <v>0</v>
      </c>
      <c r="I15" s="70">
        <v>0</v>
      </c>
      <c r="J15" s="85" t="s">
        <v>128</v>
      </c>
      <c r="K15" s="68">
        <v>0</v>
      </c>
      <c r="L15" s="84" t="s">
        <v>128</v>
      </c>
      <c r="M15" s="344"/>
      <c r="N15" s="343"/>
    </row>
    <row r="16" spans="2:14" ht="12.95" customHeight="1" x14ac:dyDescent="0.15">
      <c r="B16" s="360" t="s">
        <v>43</v>
      </c>
      <c r="C16" s="359" t="s">
        <v>39</v>
      </c>
      <c r="D16" s="356">
        <v>213</v>
      </c>
      <c r="E16" s="356">
        <v>182</v>
      </c>
      <c r="F16" s="356">
        <v>150</v>
      </c>
      <c r="G16" s="356">
        <v>118</v>
      </c>
      <c r="H16" s="367">
        <v>85</v>
      </c>
      <c r="I16" s="70">
        <v>-33</v>
      </c>
      <c r="J16" s="85">
        <v>-28</v>
      </c>
      <c r="K16" s="68">
        <v>-128</v>
      </c>
      <c r="L16" s="84">
        <v>-60.1</v>
      </c>
      <c r="M16" s="344"/>
      <c r="N16" s="343"/>
    </row>
    <row r="17" spans="2:14" ht="12.95" customHeight="1" x14ac:dyDescent="0.15">
      <c r="B17" s="344"/>
      <c r="C17" s="359" t="s">
        <v>84</v>
      </c>
      <c r="D17" s="356">
        <v>104</v>
      </c>
      <c r="E17" s="356">
        <v>82</v>
      </c>
      <c r="F17" s="356">
        <v>62</v>
      </c>
      <c r="G17" s="356">
        <v>42</v>
      </c>
      <c r="H17" s="355">
        <v>21</v>
      </c>
      <c r="I17" s="70">
        <v>-21</v>
      </c>
      <c r="J17" s="85">
        <v>-50</v>
      </c>
      <c r="K17" s="68">
        <v>-83</v>
      </c>
      <c r="L17" s="84">
        <v>-79.8</v>
      </c>
      <c r="M17" s="344"/>
      <c r="N17" s="343"/>
    </row>
    <row r="18" spans="2:14" ht="12.95" customHeight="1" x14ac:dyDescent="0.15">
      <c r="B18" s="344"/>
      <c r="C18" s="366" t="s">
        <v>119</v>
      </c>
      <c r="D18" s="350"/>
      <c r="E18" s="350"/>
      <c r="F18" s="350"/>
      <c r="G18" s="350"/>
      <c r="H18" s="353"/>
      <c r="I18" s="77">
        <v>0</v>
      </c>
      <c r="J18" s="76" t="s">
        <v>128</v>
      </c>
      <c r="K18" s="75">
        <v>0</v>
      </c>
      <c r="L18" s="74" t="s">
        <v>128</v>
      </c>
      <c r="M18" s="344"/>
      <c r="N18" s="343"/>
    </row>
    <row r="19" spans="2:14" ht="12.95" customHeight="1" thickBot="1" x14ac:dyDescent="0.2">
      <c r="B19" s="365"/>
      <c r="C19" s="364" t="s">
        <v>37</v>
      </c>
      <c r="D19" s="363">
        <f>SUM(D6:D18)</f>
        <v>398426</v>
      </c>
      <c r="E19" s="363">
        <f>SUM(E6:E18)</f>
        <v>470717</v>
      </c>
      <c r="F19" s="363">
        <f>SUM(F6:F18)</f>
        <v>473133</v>
      </c>
      <c r="G19" s="363">
        <f>SUM(G6:G18)</f>
        <v>499071</v>
      </c>
      <c r="H19" s="362">
        <v>494683</v>
      </c>
      <c r="I19" s="345">
        <v>-4388</v>
      </c>
      <c r="J19" s="102">
        <v>-0.9</v>
      </c>
      <c r="K19" s="101">
        <v>96257</v>
      </c>
      <c r="L19" s="141">
        <v>24.2</v>
      </c>
      <c r="M19" s="344"/>
      <c r="N19" s="343"/>
    </row>
    <row r="20" spans="2:14" ht="12.95" customHeight="1" x14ac:dyDescent="0.15">
      <c r="B20" s="344"/>
      <c r="C20" s="359" t="s">
        <v>55</v>
      </c>
      <c r="D20" s="361">
        <v>14407</v>
      </c>
      <c r="E20" s="361">
        <v>15581</v>
      </c>
      <c r="F20" s="361">
        <v>16016</v>
      </c>
      <c r="G20" s="361">
        <v>278</v>
      </c>
      <c r="H20" s="355">
        <v>268</v>
      </c>
      <c r="I20" s="70">
        <v>-10</v>
      </c>
      <c r="J20" s="85">
        <v>-3.6</v>
      </c>
      <c r="K20" s="68">
        <v>-14139</v>
      </c>
      <c r="L20" s="84">
        <v>-98.1</v>
      </c>
      <c r="M20" s="344"/>
      <c r="N20" s="343"/>
    </row>
    <row r="21" spans="2:14" ht="12.95" customHeight="1" x14ac:dyDescent="0.15">
      <c r="B21" s="344"/>
      <c r="C21" s="359" t="s">
        <v>54</v>
      </c>
      <c r="D21" s="356">
        <v>177</v>
      </c>
      <c r="E21" s="356">
        <v>353</v>
      </c>
      <c r="F21" s="356">
        <v>306</v>
      </c>
      <c r="G21" s="356">
        <v>265</v>
      </c>
      <c r="H21" s="355">
        <v>227</v>
      </c>
      <c r="I21" s="98">
        <v>-38</v>
      </c>
      <c r="J21" s="85">
        <v>-14.3</v>
      </c>
      <c r="K21" s="97">
        <v>50</v>
      </c>
      <c r="L21" s="84">
        <v>28.2</v>
      </c>
      <c r="M21" s="344"/>
      <c r="N21" s="343"/>
    </row>
    <row r="22" spans="2:14" ht="12.95" customHeight="1" x14ac:dyDescent="0.15">
      <c r="B22" s="344"/>
      <c r="C22" s="359" t="s">
        <v>87</v>
      </c>
      <c r="D22" s="356"/>
      <c r="E22" s="356"/>
      <c r="F22" s="356"/>
      <c r="G22" s="356"/>
      <c r="H22" s="355">
        <v>0</v>
      </c>
      <c r="I22" s="70">
        <v>0</v>
      </c>
      <c r="J22" s="85" t="s">
        <v>128</v>
      </c>
      <c r="K22" s="68">
        <v>0</v>
      </c>
      <c r="L22" s="84" t="s">
        <v>128</v>
      </c>
      <c r="M22" s="344"/>
      <c r="N22" s="343"/>
    </row>
    <row r="23" spans="2:14" ht="12.95" customHeight="1" x14ac:dyDescent="0.15">
      <c r="B23" s="344"/>
      <c r="C23" s="359" t="s">
        <v>52</v>
      </c>
      <c r="D23" s="356">
        <v>104159</v>
      </c>
      <c r="E23" s="356">
        <v>33495</v>
      </c>
      <c r="F23" s="356">
        <v>28785</v>
      </c>
      <c r="G23" s="356">
        <v>28266</v>
      </c>
      <c r="H23" s="355">
        <v>27536</v>
      </c>
      <c r="I23" s="70">
        <v>-730</v>
      </c>
      <c r="J23" s="85">
        <v>-2.6</v>
      </c>
      <c r="K23" s="68">
        <v>-76623</v>
      </c>
      <c r="L23" s="84">
        <v>-73.599999999999994</v>
      </c>
      <c r="M23" s="344"/>
      <c r="N23" s="343"/>
    </row>
    <row r="24" spans="2:14" ht="12.95" customHeight="1" x14ac:dyDescent="0.15">
      <c r="B24" s="360" t="s">
        <v>51</v>
      </c>
      <c r="C24" s="359" t="s">
        <v>50</v>
      </c>
      <c r="D24" s="356">
        <v>33529</v>
      </c>
      <c r="E24" s="356">
        <v>22944</v>
      </c>
      <c r="F24" s="356">
        <v>16495</v>
      </c>
      <c r="G24" s="356">
        <v>9745</v>
      </c>
      <c r="H24" s="355">
        <v>9142</v>
      </c>
      <c r="I24" s="98">
        <v>-603</v>
      </c>
      <c r="J24" s="85">
        <v>-6.2</v>
      </c>
      <c r="K24" s="97">
        <v>-24387</v>
      </c>
      <c r="L24" s="84">
        <v>-72.7</v>
      </c>
      <c r="M24" s="344"/>
      <c r="N24" s="343"/>
    </row>
    <row r="25" spans="2:14" ht="12.95" customHeight="1" x14ac:dyDescent="0.15">
      <c r="B25" s="344"/>
      <c r="C25" s="359" t="s">
        <v>49</v>
      </c>
      <c r="D25" s="356">
        <v>32307</v>
      </c>
      <c r="E25" s="356">
        <v>31162</v>
      </c>
      <c r="F25" s="356">
        <v>28963</v>
      </c>
      <c r="G25" s="356">
        <v>17945</v>
      </c>
      <c r="H25" s="355">
        <v>17005</v>
      </c>
      <c r="I25" s="70">
        <v>-940</v>
      </c>
      <c r="J25" s="85">
        <v>-5.2</v>
      </c>
      <c r="K25" s="68">
        <v>-15302</v>
      </c>
      <c r="L25" s="84">
        <v>-47.4</v>
      </c>
      <c r="M25" s="344"/>
      <c r="N25" s="343"/>
    </row>
    <row r="26" spans="2:14" ht="12.95" customHeight="1" x14ac:dyDescent="0.15">
      <c r="B26" s="360" t="s">
        <v>48</v>
      </c>
      <c r="C26" s="359" t="s">
        <v>47</v>
      </c>
      <c r="D26" s="356">
        <v>2412</v>
      </c>
      <c r="E26" s="356">
        <v>2345</v>
      </c>
      <c r="F26" s="356">
        <v>2234</v>
      </c>
      <c r="G26" s="356">
        <v>2129</v>
      </c>
      <c r="H26" s="355">
        <v>1993</v>
      </c>
      <c r="I26" s="98">
        <v>-136</v>
      </c>
      <c r="J26" s="85">
        <v>-6.4</v>
      </c>
      <c r="K26" s="97">
        <v>-419</v>
      </c>
      <c r="L26" s="84">
        <v>-17.399999999999999</v>
      </c>
      <c r="M26" s="344"/>
      <c r="N26" s="343"/>
    </row>
    <row r="27" spans="2:14" ht="12.95" customHeight="1" x14ac:dyDescent="0.15">
      <c r="B27" s="344"/>
      <c r="C27" s="359" t="s">
        <v>46</v>
      </c>
      <c r="D27" s="356">
        <v>7</v>
      </c>
      <c r="E27" s="356">
        <v>7</v>
      </c>
      <c r="F27" s="356">
        <v>6</v>
      </c>
      <c r="G27" s="356">
        <v>6</v>
      </c>
      <c r="H27" s="355">
        <v>5</v>
      </c>
      <c r="I27" s="70">
        <v>-1</v>
      </c>
      <c r="J27" s="85">
        <v>-16.7</v>
      </c>
      <c r="K27" s="68">
        <v>-2</v>
      </c>
      <c r="L27" s="84">
        <v>-28.6</v>
      </c>
      <c r="M27" s="344"/>
      <c r="N27" s="343"/>
    </row>
    <row r="28" spans="2:14" ht="12.95" customHeight="1" x14ac:dyDescent="0.15">
      <c r="B28" s="360" t="s">
        <v>45</v>
      </c>
      <c r="C28" s="359" t="s">
        <v>118</v>
      </c>
      <c r="D28" s="356">
        <v>1818</v>
      </c>
      <c r="E28" s="356">
        <v>1872</v>
      </c>
      <c r="F28" s="356">
        <v>1932</v>
      </c>
      <c r="G28" s="356">
        <v>1872</v>
      </c>
      <c r="H28" s="355">
        <v>1901</v>
      </c>
      <c r="I28" s="70">
        <v>29</v>
      </c>
      <c r="J28" s="85">
        <v>1.5</v>
      </c>
      <c r="K28" s="68">
        <v>83</v>
      </c>
      <c r="L28" s="84">
        <v>4.5999999999999996</v>
      </c>
      <c r="M28" s="344"/>
      <c r="N28" s="343"/>
    </row>
    <row r="29" spans="2:14" ht="12.95" customHeight="1" x14ac:dyDescent="0.15">
      <c r="B29" s="344"/>
      <c r="C29" s="359" t="s">
        <v>85</v>
      </c>
      <c r="D29" s="356">
        <v>400</v>
      </c>
      <c r="E29" s="356">
        <v>361</v>
      </c>
      <c r="F29" s="356">
        <v>357</v>
      </c>
      <c r="G29" s="356">
        <v>355</v>
      </c>
      <c r="H29" s="355">
        <v>366</v>
      </c>
      <c r="I29" s="98">
        <v>11</v>
      </c>
      <c r="J29" s="85">
        <v>3.1</v>
      </c>
      <c r="K29" s="97">
        <v>-34</v>
      </c>
      <c r="L29" s="84">
        <v>-8.5</v>
      </c>
      <c r="M29" s="344"/>
      <c r="N29" s="343"/>
    </row>
    <row r="30" spans="2:14" ht="12.95" customHeight="1" x14ac:dyDescent="0.15">
      <c r="B30" s="360" t="s">
        <v>43</v>
      </c>
      <c r="C30" s="359" t="s">
        <v>42</v>
      </c>
      <c r="D30" s="356">
        <v>725</v>
      </c>
      <c r="E30" s="356">
        <v>679</v>
      </c>
      <c r="F30" s="356">
        <v>613</v>
      </c>
      <c r="G30" s="356">
        <v>541</v>
      </c>
      <c r="H30" s="355">
        <v>459</v>
      </c>
      <c r="I30" s="70">
        <v>-82</v>
      </c>
      <c r="J30" s="85">
        <v>-15.2</v>
      </c>
      <c r="K30" s="68">
        <v>-266</v>
      </c>
      <c r="L30" s="84">
        <v>-36.700000000000003</v>
      </c>
      <c r="M30" s="344"/>
      <c r="N30" s="343"/>
    </row>
    <row r="31" spans="2:14" ht="12.95" customHeight="1" x14ac:dyDescent="0.15">
      <c r="B31" s="344"/>
      <c r="C31" s="359" t="s">
        <v>41</v>
      </c>
      <c r="D31" s="356"/>
      <c r="E31" s="356"/>
      <c r="F31" s="356"/>
      <c r="G31" s="356"/>
      <c r="H31" s="355">
        <v>0</v>
      </c>
      <c r="I31" s="70">
        <v>0</v>
      </c>
      <c r="J31" s="85" t="s">
        <v>128</v>
      </c>
      <c r="K31" s="68">
        <v>0</v>
      </c>
      <c r="L31" s="84" t="s">
        <v>128</v>
      </c>
      <c r="M31" s="344"/>
      <c r="N31" s="343"/>
    </row>
    <row r="32" spans="2:14" ht="12.95" customHeight="1" x14ac:dyDescent="0.15">
      <c r="B32" s="344"/>
      <c r="C32" s="359" t="s">
        <v>40</v>
      </c>
      <c r="D32" s="358"/>
      <c r="E32" s="358"/>
      <c r="F32" s="358"/>
      <c r="G32" s="358"/>
      <c r="H32" s="355">
        <v>0</v>
      </c>
      <c r="I32" s="70">
        <v>0</v>
      </c>
      <c r="J32" s="85" t="s">
        <v>128</v>
      </c>
      <c r="K32" s="68">
        <v>0</v>
      </c>
      <c r="L32" s="84" t="s">
        <v>128</v>
      </c>
      <c r="M32" s="344"/>
      <c r="N32" s="343"/>
    </row>
    <row r="33" spans="2:14" ht="12.95" customHeight="1" x14ac:dyDescent="0.15">
      <c r="B33" s="344"/>
      <c r="C33" s="357" t="s">
        <v>39</v>
      </c>
      <c r="D33" s="356">
        <v>255</v>
      </c>
      <c r="E33" s="356">
        <v>224</v>
      </c>
      <c r="F33" s="356">
        <v>194</v>
      </c>
      <c r="G33" s="356">
        <v>163</v>
      </c>
      <c r="H33" s="355">
        <v>132</v>
      </c>
      <c r="I33" s="70">
        <v>-31</v>
      </c>
      <c r="J33" s="85">
        <v>-19</v>
      </c>
      <c r="K33" s="68">
        <v>-123</v>
      </c>
      <c r="L33" s="84">
        <v>-48.2</v>
      </c>
      <c r="M33" s="344"/>
      <c r="N33" s="343"/>
    </row>
    <row r="34" spans="2:14" ht="12.95" customHeight="1" x14ac:dyDescent="0.15">
      <c r="B34" s="344"/>
      <c r="C34" s="354" t="s">
        <v>84</v>
      </c>
      <c r="D34" s="350">
        <v>3452</v>
      </c>
      <c r="E34" s="350">
        <v>3334</v>
      </c>
      <c r="F34" s="350">
        <v>3191</v>
      </c>
      <c r="G34" s="350">
        <v>3033</v>
      </c>
      <c r="H34" s="353">
        <v>2825</v>
      </c>
      <c r="I34" s="77">
        <v>-208</v>
      </c>
      <c r="J34" s="76">
        <v>-6.9</v>
      </c>
      <c r="K34" s="75">
        <v>-627</v>
      </c>
      <c r="L34" s="74">
        <v>-18.2</v>
      </c>
      <c r="M34" s="344"/>
      <c r="N34" s="343"/>
    </row>
    <row r="35" spans="2:14" ht="12.95" customHeight="1" x14ac:dyDescent="0.15">
      <c r="B35" s="352"/>
      <c r="C35" s="351" t="s">
        <v>37</v>
      </c>
      <c r="D35" s="350">
        <f>SUM(D20:D34)</f>
        <v>193648</v>
      </c>
      <c r="E35" s="350">
        <f>SUM(E20:E34)</f>
        <v>112357</v>
      </c>
      <c r="F35" s="350">
        <f>SUM(F20:F34)</f>
        <v>99092</v>
      </c>
      <c r="G35" s="350">
        <f>SUM(G20:G34)</f>
        <v>64598</v>
      </c>
      <c r="H35" s="349">
        <v>61859</v>
      </c>
      <c r="I35" s="348">
        <v>-2739</v>
      </c>
      <c r="J35" s="69">
        <v>-4.2</v>
      </c>
      <c r="K35" s="68">
        <v>-131789</v>
      </c>
      <c r="L35" s="67">
        <v>-68.099999999999994</v>
      </c>
      <c r="M35" s="344"/>
      <c r="N35" s="343"/>
    </row>
    <row r="36" spans="2:14" ht="12.95" customHeight="1" thickBot="1" x14ac:dyDescent="0.2">
      <c r="B36" s="794" t="s">
        <v>36</v>
      </c>
      <c r="C36" s="795"/>
      <c r="D36" s="347">
        <f>SUM(D35,D19)</f>
        <v>592074</v>
      </c>
      <c r="E36" s="347">
        <f>SUM(E35,E19)</f>
        <v>583074</v>
      </c>
      <c r="F36" s="347">
        <f>SUM(F35,F19)</f>
        <v>572225</v>
      </c>
      <c r="G36" s="347">
        <f>SUM(G35,G19)</f>
        <v>563669</v>
      </c>
      <c r="H36" s="346">
        <v>556541</v>
      </c>
      <c r="I36" s="345">
        <v>-7128</v>
      </c>
      <c r="J36" s="102">
        <v>-1.3</v>
      </c>
      <c r="K36" s="101">
        <v>-35533</v>
      </c>
      <c r="L36" s="141">
        <v>-6</v>
      </c>
      <c r="M36" s="344"/>
      <c r="N36" s="343"/>
    </row>
    <row r="37" spans="2:14" ht="12.95" customHeight="1" x14ac:dyDescent="0.15">
      <c r="B37" s="342" t="s">
        <v>117</v>
      </c>
      <c r="C37" s="136" t="s">
        <v>113</v>
      </c>
      <c r="I37" s="136"/>
      <c r="J37" s="136"/>
      <c r="K37" s="136"/>
      <c r="L37" s="136"/>
    </row>
    <row r="38" spans="2:14" ht="12.95" customHeight="1" x14ac:dyDescent="0.15">
      <c r="B38" s="341"/>
      <c r="C38" s="136"/>
      <c r="I38" s="136"/>
      <c r="J38" s="136"/>
      <c r="K38" s="136"/>
      <c r="L38" s="136"/>
    </row>
    <row r="39" spans="2:14" ht="14.1" customHeight="1" x14ac:dyDescent="0.15"/>
  </sheetData>
  <mergeCells count="4">
    <mergeCell ref="B36:C36"/>
    <mergeCell ref="B5:C5"/>
    <mergeCell ref="I3:J4"/>
    <mergeCell ref="K3:L4"/>
  </mergeCells>
  <phoneticPr fontId="3"/>
  <pageMargins left="0.78740157480314965" right="0" top="0.78740157480314965" bottom="0" header="0.51181102362204722" footer="0.51181102362204722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B1:L48"/>
  <sheetViews>
    <sheetView showGridLines="0" showZeros="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L36" sqref="L36"/>
    </sheetView>
  </sheetViews>
  <sheetFormatPr defaultColWidth="10.69921875" defaultRowHeight="17.25" x14ac:dyDescent="0.2"/>
  <cols>
    <col min="1" max="1" width="2.09765625" style="42" customWidth="1"/>
    <col min="2" max="2" width="3.796875" style="42" customWidth="1"/>
    <col min="3" max="3" width="14.296875" style="42" customWidth="1"/>
    <col min="4" max="8" width="7.69921875" style="42" customWidth="1"/>
    <col min="9" max="12" width="8.59765625" style="41" customWidth="1"/>
    <col min="13" max="16384" width="10.69921875" style="42"/>
  </cols>
  <sheetData>
    <row r="1" spans="2:12" x14ac:dyDescent="0.2">
      <c r="B1" s="1" t="s">
        <v>163</v>
      </c>
      <c r="I1" s="136"/>
      <c r="J1" s="136"/>
      <c r="K1" s="136"/>
      <c r="L1" s="136"/>
    </row>
    <row r="2" spans="2:12" ht="18" thickBot="1" x14ac:dyDescent="0.25">
      <c r="B2" s="510"/>
      <c r="C2" s="510"/>
      <c r="D2" s="510"/>
      <c r="E2" s="510"/>
      <c r="F2" s="510"/>
      <c r="G2" s="510"/>
      <c r="H2" s="510"/>
      <c r="I2" s="135"/>
      <c r="J2" s="134"/>
      <c r="K2" s="134" t="s">
        <v>103</v>
      </c>
    </row>
    <row r="3" spans="2:12" x14ac:dyDescent="0.2">
      <c r="B3" s="503"/>
      <c r="C3" s="509" t="s">
        <v>162</v>
      </c>
      <c r="D3" s="377"/>
      <c r="E3" s="377"/>
      <c r="F3" s="508"/>
      <c r="G3" s="508"/>
      <c r="H3" s="507"/>
      <c r="I3" s="776" t="s">
        <v>77</v>
      </c>
      <c r="J3" s="798"/>
      <c r="K3" s="776" t="s">
        <v>76</v>
      </c>
      <c r="L3" s="777"/>
    </row>
    <row r="4" spans="2:12" ht="13.5" customHeight="1" x14ac:dyDescent="0.2">
      <c r="B4" s="10"/>
      <c r="C4" s="506"/>
      <c r="D4" s="374" t="s">
        <v>161</v>
      </c>
      <c r="E4" s="374" t="s">
        <v>160</v>
      </c>
      <c r="F4" s="505" t="s">
        <v>146</v>
      </c>
      <c r="G4" s="505" t="s">
        <v>145</v>
      </c>
      <c r="H4" s="504" t="s">
        <v>144</v>
      </c>
      <c r="I4" s="778"/>
      <c r="J4" s="799"/>
      <c r="K4" s="778"/>
      <c r="L4" s="779"/>
    </row>
    <row r="5" spans="2:12" ht="24" thickBot="1" x14ac:dyDescent="0.25">
      <c r="B5" s="800" t="s">
        <v>159</v>
      </c>
      <c r="C5" s="801"/>
      <c r="D5" s="191" t="s">
        <v>158</v>
      </c>
      <c r="E5" s="272"/>
      <c r="F5" s="189"/>
      <c r="G5" s="189" t="s">
        <v>157</v>
      </c>
      <c r="H5" s="373" t="s">
        <v>67</v>
      </c>
      <c r="I5" s="121" t="s">
        <v>93</v>
      </c>
      <c r="J5" s="372" t="s">
        <v>64</v>
      </c>
      <c r="K5" s="323" t="s">
        <v>92</v>
      </c>
      <c r="L5" s="271" t="s">
        <v>62</v>
      </c>
    </row>
    <row r="6" spans="2:12" ht="13.5" customHeight="1" x14ac:dyDescent="0.2">
      <c r="B6" s="503"/>
      <c r="C6" s="502" t="s">
        <v>61</v>
      </c>
      <c r="D6" s="490">
        <v>1919</v>
      </c>
      <c r="E6" s="490">
        <v>1580</v>
      </c>
      <c r="F6" s="489">
        <v>1507</v>
      </c>
      <c r="G6" s="489">
        <v>2524</v>
      </c>
      <c r="H6" s="488">
        <v>2763</v>
      </c>
      <c r="I6" s="68">
        <v>239</v>
      </c>
      <c r="J6" s="84">
        <v>9.5</v>
      </c>
      <c r="K6" s="68">
        <v>844</v>
      </c>
      <c r="L6" s="96">
        <v>44</v>
      </c>
    </row>
    <row r="7" spans="2:12" ht="13.5" customHeight="1" x14ac:dyDescent="0.2">
      <c r="B7" s="10"/>
      <c r="C7" s="492" t="s">
        <v>142</v>
      </c>
      <c r="D7" s="490"/>
      <c r="E7" s="490"/>
      <c r="F7" s="489"/>
      <c r="G7" s="489"/>
      <c r="H7" s="488">
        <v>0</v>
      </c>
      <c r="I7" s="70">
        <v>0</v>
      </c>
      <c r="J7" s="85" t="s">
        <v>128</v>
      </c>
      <c r="K7" s="68">
        <v>0</v>
      </c>
      <c r="L7" s="84" t="s">
        <v>128</v>
      </c>
    </row>
    <row r="8" spans="2:12" ht="13.5" customHeight="1" x14ac:dyDescent="0.2">
      <c r="B8" s="10"/>
      <c r="C8" s="492" t="s">
        <v>60</v>
      </c>
      <c r="D8" s="490"/>
      <c r="E8" s="490">
        <v>596</v>
      </c>
      <c r="F8" s="489"/>
      <c r="G8" s="489"/>
      <c r="H8" s="488">
        <v>0</v>
      </c>
      <c r="I8" s="70">
        <v>0</v>
      </c>
      <c r="J8" s="85" t="s">
        <v>128</v>
      </c>
      <c r="K8" s="68">
        <v>0</v>
      </c>
      <c r="L8" s="84" t="s">
        <v>128</v>
      </c>
    </row>
    <row r="9" spans="2:12" ht="13.5" customHeight="1" x14ac:dyDescent="0.2">
      <c r="B9" s="493" t="s">
        <v>51</v>
      </c>
      <c r="C9" s="492" t="s">
        <v>59</v>
      </c>
      <c r="D9" s="490"/>
      <c r="E9" s="490"/>
      <c r="F9" s="489"/>
      <c r="G9" s="489"/>
      <c r="H9" s="488">
        <v>0</v>
      </c>
      <c r="I9" s="70">
        <v>0</v>
      </c>
      <c r="J9" s="85" t="s">
        <v>128</v>
      </c>
      <c r="K9" s="68">
        <v>0</v>
      </c>
      <c r="L9" s="84" t="s">
        <v>128</v>
      </c>
    </row>
    <row r="10" spans="2:12" ht="13.5" customHeight="1" x14ac:dyDescent="0.2">
      <c r="B10" s="10"/>
      <c r="C10" s="492" t="s">
        <v>58</v>
      </c>
      <c r="D10" s="490">
        <v>7554</v>
      </c>
      <c r="E10" s="490">
        <v>7811</v>
      </c>
      <c r="F10" s="489">
        <v>7586</v>
      </c>
      <c r="G10" s="489">
        <v>8843</v>
      </c>
      <c r="H10" s="488">
        <v>9698</v>
      </c>
      <c r="I10" s="70">
        <v>855</v>
      </c>
      <c r="J10" s="85">
        <v>9.6999999999999993</v>
      </c>
      <c r="K10" s="68">
        <v>2144</v>
      </c>
      <c r="L10" s="84">
        <v>28.4</v>
      </c>
    </row>
    <row r="11" spans="2:12" ht="13.5" customHeight="1" x14ac:dyDescent="0.2">
      <c r="B11" s="10"/>
      <c r="C11" s="492" t="s">
        <v>52</v>
      </c>
      <c r="D11" s="490">
        <v>15741</v>
      </c>
      <c r="E11" s="490">
        <v>22502</v>
      </c>
      <c r="F11" s="489">
        <v>21678</v>
      </c>
      <c r="G11" s="489">
        <v>22172</v>
      </c>
      <c r="H11" s="488">
        <v>21428</v>
      </c>
      <c r="I11" s="70">
        <v>-744</v>
      </c>
      <c r="J11" s="85">
        <v>-3.4</v>
      </c>
      <c r="K11" s="68">
        <v>5687</v>
      </c>
      <c r="L11" s="84">
        <v>36.1</v>
      </c>
    </row>
    <row r="12" spans="2:12" ht="13.5" customHeight="1" x14ac:dyDescent="0.2">
      <c r="B12" s="493" t="s">
        <v>45</v>
      </c>
      <c r="C12" s="492" t="s">
        <v>50</v>
      </c>
      <c r="D12" s="490">
        <v>757</v>
      </c>
      <c r="E12" s="490">
        <v>1234</v>
      </c>
      <c r="F12" s="489">
        <v>1292</v>
      </c>
      <c r="G12" s="489">
        <v>1754</v>
      </c>
      <c r="H12" s="488">
        <v>1903</v>
      </c>
      <c r="I12" s="70">
        <v>149</v>
      </c>
      <c r="J12" s="85">
        <v>8.5</v>
      </c>
      <c r="K12" s="68">
        <v>1146</v>
      </c>
      <c r="L12" s="84">
        <v>151.4</v>
      </c>
    </row>
    <row r="13" spans="2:12" ht="13.5" customHeight="1" x14ac:dyDescent="0.2">
      <c r="B13" s="493"/>
      <c r="C13" s="492" t="s">
        <v>108</v>
      </c>
      <c r="D13" s="490">
        <v>606</v>
      </c>
      <c r="E13" s="490">
        <v>621</v>
      </c>
      <c r="F13" s="489">
        <v>720</v>
      </c>
      <c r="G13" s="489">
        <v>1437</v>
      </c>
      <c r="H13" s="488">
        <v>1476</v>
      </c>
      <c r="I13" s="70">
        <v>39</v>
      </c>
      <c r="J13" s="85">
        <v>2.7</v>
      </c>
      <c r="K13" s="68">
        <v>870</v>
      </c>
      <c r="L13" s="84">
        <v>143.6</v>
      </c>
    </row>
    <row r="14" spans="2:12" ht="13.5" customHeight="1" x14ac:dyDescent="0.2">
      <c r="B14" s="493"/>
      <c r="C14" s="492" t="s">
        <v>86</v>
      </c>
      <c r="D14" s="490"/>
      <c r="E14" s="490"/>
      <c r="F14" s="489"/>
      <c r="G14" s="489">
        <v>13</v>
      </c>
      <c r="H14" s="488">
        <v>13</v>
      </c>
      <c r="I14" s="70">
        <v>0</v>
      </c>
      <c r="J14" s="85">
        <v>0</v>
      </c>
      <c r="K14" s="68">
        <v>13</v>
      </c>
      <c r="L14" s="84" t="s">
        <v>285</v>
      </c>
    </row>
    <row r="15" spans="2:12" ht="13.5" customHeight="1" x14ac:dyDescent="0.2">
      <c r="B15" s="10"/>
      <c r="C15" s="492" t="s">
        <v>41</v>
      </c>
      <c r="D15" s="490"/>
      <c r="E15" s="490"/>
      <c r="F15" s="489"/>
      <c r="G15" s="489"/>
      <c r="H15" s="488">
        <v>0</v>
      </c>
      <c r="I15" s="70">
        <v>0</v>
      </c>
      <c r="J15" s="85" t="s">
        <v>128</v>
      </c>
      <c r="K15" s="68">
        <v>0</v>
      </c>
      <c r="L15" s="84" t="s">
        <v>128</v>
      </c>
    </row>
    <row r="16" spans="2:12" ht="13.5" customHeight="1" x14ac:dyDescent="0.2">
      <c r="B16" s="493" t="s">
        <v>43</v>
      </c>
      <c r="C16" s="492" t="s">
        <v>39</v>
      </c>
      <c r="D16" s="490"/>
      <c r="E16" s="490"/>
      <c r="F16" s="489"/>
      <c r="G16" s="489"/>
      <c r="H16" s="488">
        <v>0</v>
      </c>
      <c r="I16" s="70">
        <v>0</v>
      </c>
      <c r="J16" s="85" t="s">
        <v>128</v>
      </c>
      <c r="K16" s="68">
        <v>0</v>
      </c>
      <c r="L16" s="84" t="s">
        <v>128</v>
      </c>
    </row>
    <row r="17" spans="2:12" ht="13.5" customHeight="1" x14ac:dyDescent="0.2">
      <c r="B17" s="10"/>
      <c r="C17" s="492" t="s">
        <v>156</v>
      </c>
      <c r="D17" s="490">
        <v>18</v>
      </c>
      <c r="E17" s="490">
        <v>38</v>
      </c>
      <c r="F17" s="489">
        <v>78</v>
      </c>
      <c r="G17" s="489">
        <v>29</v>
      </c>
      <c r="H17" s="488">
        <v>30</v>
      </c>
      <c r="I17" s="70">
        <v>1</v>
      </c>
      <c r="J17" s="85">
        <v>3.4</v>
      </c>
      <c r="K17" s="68">
        <v>12</v>
      </c>
      <c r="L17" s="84">
        <v>66.7</v>
      </c>
    </row>
    <row r="18" spans="2:12" ht="13.5" customHeight="1" x14ac:dyDescent="0.2">
      <c r="B18" s="10"/>
      <c r="C18" s="501" t="s">
        <v>155</v>
      </c>
      <c r="D18" s="486">
        <v>4</v>
      </c>
      <c r="E18" s="486"/>
      <c r="F18" s="485"/>
      <c r="G18" s="485"/>
      <c r="H18" s="484">
        <v>0</v>
      </c>
      <c r="I18" s="77">
        <v>0</v>
      </c>
      <c r="J18" s="76" t="s">
        <v>128</v>
      </c>
      <c r="K18" s="75">
        <v>-4</v>
      </c>
      <c r="L18" s="74" t="s">
        <v>286</v>
      </c>
    </row>
    <row r="19" spans="2:12" ht="13.5" customHeight="1" thickBot="1" x14ac:dyDescent="0.25">
      <c r="B19" s="500"/>
      <c r="C19" s="499" t="s">
        <v>37</v>
      </c>
      <c r="D19" s="478">
        <f>SUM(D6:D18)</f>
        <v>26599</v>
      </c>
      <c r="E19" s="478">
        <f>SUM(E6:E18)</f>
        <v>34382</v>
      </c>
      <c r="F19" s="498">
        <f>SUM(F6:F18)</f>
        <v>32861</v>
      </c>
      <c r="G19" s="498">
        <f>SUM(G6:G18)</f>
        <v>36772</v>
      </c>
      <c r="H19" s="497">
        <f>SUM(H6:H18)</f>
        <v>37311</v>
      </c>
      <c r="I19" s="103">
        <v>539</v>
      </c>
      <c r="J19" s="102">
        <v>1.5</v>
      </c>
      <c r="K19" s="101">
        <v>10712</v>
      </c>
      <c r="L19" s="141">
        <v>40.299999999999997</v>
      </c>
    </row>
    <row r="20" spans="2:12" ht="13.5" customHeight="1" x14ac:dyDescent="0.2">
      <c r="B20" s="10"/>
      <c r="C20" s="492" t="s">
        <v>55</v>
      </c>
      <c r="D20" s="490">
        <v>1505</v>
      </c>
      <c r="E20" s="490">
        <v>1529</v>
      </c>
      <c r="F20" s="489">
        <v>1209</v>
      </c>
      <c r="G20" s="489">
        <v>54</v>
      </c>
      <c r="H20" s="488">
        <v>36</v>
      </c>
      <c r="I20" s="70">
        <v>-18</v>
      </c>
      <c r="J20" s="85">
        <v>-33.299999999999997</v>
      </c>
      <c r="K20" s="68">
        <v>-1469</v>
      </c>
      <c r="L20" s="84">
        <v>-97.6</v>
      </c>
    </row>
    <row r="21" spans="2:12" ht="13.5" customHeight="1" x14ac:dyDescent="0.2">
      <c r="B21" s="10"/>
      <c r="C21" s="492" t="s">
        <v>54</v>
      </c>
      <c r="D21" s="490">
        <v>61</v>
      </c>
      <c r="E21" s="490">
        <v>65</v>
      </c>
      <c r="F21" s="489">
        <v>59</v>
      </c>
      <c r="G21" s="489">
        <v>130</v>
      </c>
      <c r="H21" s="488">
        <v>110</v>
      </c>
      <c r="I21" s="98">
        <v>-20</v>
      </c>
      <c r="J21" s="85">
        <v>-15.4</v>
      </c>
      <c r="K21" s="97">
        <v>49</v>
      </c>
      <c r="L21" s="84">
        <v>80.3</v>
      </c>
    </row>
    <row r="22" spans="2:12" ht="13.5" customHeight="1" x14ac:dyDescent="0.2">
      <c r="B22" s="10"/>
      <c r="C22" s="496" t="s">
        <v>53</v>
      </c>
      <c r="D22" s="490"/>
      <c r="E22" s="490"/>
      <c r="F22" s="489"/>
      <c r="G22" s="489"/>
      <c r="H22" s="488">
        <v>0</v>
      </c>
      <c r="I22" s="70">
        <v>0</v>
      </c>
      <c r="J22" s="85" t="s">
        <v>128</v>
      </c>
      <c r="K22" s="68">
        <v>0</v>
      </c>
      <c r="L22" s="84" t="s">
        <v>128</v>
      </c>
    </row>
    <row r="23" spans="2:12" ht="13.5" customHeight="1" x14ac:dyDescent="0.2">
      <c r="B23" s="10"/>
      <c r="C23" s="492" t="s">
        <v>52</v>
      </c>
      <c r="D23" s="490">
        <v>7874</v>
      </c>
      <c r="E23" s="490">
        <v>2635</v>
      </c>
      <c r="F23" s="489">
        <v>2530</v>
      </c>
      <c r="G23" s="489">
        <v>2310</v>
      </c>
      <c r="H23" s="495">
        <v>2173</v>
      </c>
      <c r="I23" s="70">
        <v>-137</v>
      </c>
      <c r="J23" s="85">
        <v>-5.9</v>
      </c>
      <c r="K23" s="68">
        <v>-5701</v>
      </c>
      <c r="L23" s="84">
        <v>-72.400000000000006</v>
      </c>
    </row>
    <row r="24" spans="2:12" ht="13.5" customHeight="1" x14ac:dyDescent="0.2">
      <c r="B24" s="493" t="s">
        <v>51</v>
      </c>
      <c r="C24" s="492" t="s">
        <v>50</v>
      </c>
      <c r="D24" s="490">
        <v>2746</v>
      </c>
      <c r="E24" s="490">
        <v>1945</v>
      </c>
      <c r="F24" s="494">
        <v>1702</v>
      </c>
      <c r="G24" s="494">
        <v>1208</v>
      </c>
      <c r="H24" s="488">
        <v>1134</v>
      </c>
      <c r="I24" s="98">
        <v>-74</v>
      </c>
      <c r="J24" s="85">
        <v>-6.1</v>
      </c>
      <c r="K24" s="97">
        <v>-1612</v>
      </c>
      <c r="L24" s="84">
        <v>-58.7</v>
      </c>
    </row>
    <row r="25" spans="2:12" ht="13.5" customHeight="1" x14ac:dyDescent="0.2">
      <c r="B25" s="10"/>
      <c r="C25" s="492" t="s">
        <v>49</v>
      </c>
      <c r="D25" s="490">
        <v>2524</v>
      </c>
      <c r="E25" s="490">
        <v>2546</v>
      </c>
      <c r="F25" s="489">
        <v>2493</v>
      </c>
      <c r="G25" s="489">
        <v>1926</v>
      </c>
      <c r="H25" s="488">
        <v>1992</v>
      </c>
      <c r="I25" s="70">
        <v>66</v>
      </c>
      <c r="J25" s="85">
        <v>3.4</v>
      </c>
      <c r="K25" s="68">
        <v>-532</v>
      </c>
      <c r="L25" s="84">
        <v>-21.1</v>
      </c>
    </row>
    <row r="26" spans="2:12" ht="13.5" customHeight="1" x14ac:dyDescent="0.2">
      <c r="B26" s="493" t="s">
        <v>48</v>
      </c>
      <c r="C26" s="492" t="s">
        <v>47</v>
      </c>
      <c r="D26" s="490">
        <v>282</v>
      </c>
      <c r="E26" s="490">
        <v>293</v>
      </c>
      <c r="F26" s="489">
        <v>267</v>
      </c>
      <c r="G26" s="489">
        <v>281</v>
      </c>
      <c r="H26" s="488">
        <v>289</v>
      </c>
      <c r="I26" s="98">
        <v>8</v>
      </c>
      <c r="J26" s="85">
        <v>2.8</v>
      </c>
      <c r="K26" s="97">
        <v>7</v>
      </c>
      <c r="L26" s="84">
        <v>2.5</v>
      </c>
    </row>
    <row r="27" spans="2:12" ht="13.5" customHeight="1" x14ac:dyDescent="0.2">
      <c r="B27" s="10"/>
      <c r="C27" s="492" t="s">
        <v>46</v>
      </c>
      <c r="D27" s="490">
        <v>2</v>
      </c>
      <c r="E27" s="490">
        <v>2</v>
      </c>
      <c r="F27" s="489">
        <v>2</v>
      </c>
      <c r="G27" s="489">
        <v>2</v>
      </c>
      <c r="H27" s="488">
        <v>2</v>
      </c>
      <c r="I27" s="70">
        <v>0</v>
      </c>
      <c r="J27" s="85">
        <v>0</v>
      </c>
      <c r="K27" s="68">
        <v>0</v>
      </c>
      <c r="L27" s="84">
        <v>0</v>
      </c>
    </row>
    <row r="28" spans="2:12" ht="13.5" customHeight="1" x14ac:dyDescent="0.2">
      <c r="B28" s="493" t="s">
        <v>45</v>
      </c>
      <c r="C28" s="492" t="s">
        <v>86</v>
      </c>
      <c r="D28" s="490">
        <v>230</v>
      </c>
      <c r="E28" s="490">
        <v>290</v>
      </c>
      <c r="F28" s="489">
        <v>391</v>
      </c>
      <c r="G28" s="489">
        <v>443</v>
      </c>
      <c r="H28" s="488">
        <v>486</v>
      </c>
      <c r="I28" s="70">
        <v>43</v>
      </c>
      <c r="J28" s="85">
        <v>9.6999999999999993</v>
      </c>
      <c r="K28" s="68">
        <v>256</v>
      </c>
      <c r="L28" s="84">
        <v>111.3</v>
      </c>
    </row>
    <row r="29" spans="2:12" ht="13.5" customHeight="1" x14ac:dyDescent="0.2">
      <c r="B29" s="10"/>
      <c r="C29" s="492" t="s">
        <v>85</v>
      </c>
      <c r="D29" s="490">
        <v>182</v>
      </c>
      <c r="E29" s="490">
        <v>183</v>
      </c>
      <c r="F29" s="489">
        <v>130</v>
      </c>
      <c r="G29" s="489">
        <v>123</v>
      </c>
      <c r="H29" s="488">
        <v>182</v>
      </c>
      <c r="I29" s="98">
        <v>59</v>
      </c>
      <c r="J29" s="85">
        <v>48</v>
      </c>
      <c r="K29" s="97">
        <v>0</v>
      </c>
      <c r="L29" s="84">
        <v>0</v>
      </c>
    </row>
    <row r="30" spans="2:12" ht="13.5" customHeight="1" x14ac:dyDescent="0.2">
      <c r="B30" s="493" t="s">
        <v>43</v>
      </c>
      <c r="C30" s="492" t="s">
        <v>42</v>
      </c>
      <c r="D30" s="490">
        <v>316</v>
      </c>
      <c r="E30" s="490">
        <v>308</v>
      </c>
      <c r="F30" s="489">
        <v>317</v>
      </c>
      <c r="G30" s="489">
        <v>315</v>
      </c>
      <c r="H30" s="488">
        <v>271</v>
      </c>
      <c r="I30" s="70">
        <v>-44</v>
      </c>
      <c r="J30" s="85">
        <v>-14</v>
      </c>
      <c r="K30" s="68">
        <v>-45</v>
      </c>
      <c r="L30" s="84">
        <v>-14.2</v>
      </c>
    </row>
    <row r="31" spans="2:12" ht="13.5" customHeight="1" x14ac:dyDescent="0.2">
      <c r="B31" s="10"/>
      <c r="C31" s="492" t="s">
        <v>41</v>
      </c>
      <c r="D31" s="490">
        <v>1</v>
      </c>
      <c r="E31" s="490">
        <v>1</v>
      </c>
      <c r="F31" s="489">
        <v>1</v>
      </c>
      <c r="G31" s="489">
        <v>1</v>
      </c>
      <c r="H31" s="488">
        <v>1</v>
      </c>
      <c r="I31" s="70">
        <v>0</v>
      </c>
      <c r="J31" s="85">
        <v>0</v>
      </c>
      <c r="K31" s="68">
        <v>0</v>
      </c>
      <c r="L31" s="84">
        <v>0</v>
      </c>
    </row>
    <row r="32" spans="2:12" ht="13.5" customHeight="1" x14ac:dyDescent="0.2">
      <c r="B32" s="10"/>
      <c r="C32" s="492" t="s">
        <v>40</v>
      </c>
      <c r="D32" s="490">
        <v>1</v>
      </c>
      <c r="E32" s="490">
        <v>1</v>
      </c>
      <c r="F32" s="489"/>
      <c r="G32" s="489"/>
      <c r="H32" s="488">
        <v>0</v>
      </c>
      <c r="I32" s="70">
        <v>0</v>
      </c>
      <c r="J32" s="85" t="s">
        <v>128</v>
      </c>
      <c r="K32" s="68">
        <v>-1</v>
      </c>
      <c r="L32" s="84" t="s">
        <v>286</v>
      </c>
    </row>
    <row r="33" spans="2:12" ht="13.5" customHeight="1" x14ac:dyDescent="0.2">
      <c r="B33" s="10"/>
      <c r="C33" s="491" t="s">
        <v>39</v>
      </c>
      <c r="D33" s="490">
        <v>31</v>
      </c>
      <c r="E33" s="490">
        <v>29</v>
      </c>
      <c r="F33" s="489">
        <v>27</v>
      </c>
      <c r="G33" s="489">
        <v>18</v>
      </c>
      <c r="H33" s="488">
        <v>0</v>
      </c>
      <c r="I33" s="70">
        <v>-18</v>
      </c>
      <c r="J33" s="85" t="s">
        <v>286</v>
      </c>
      <c r="K33" s="68">
        <v>-31</v>
      </c>
      <c r="L33" s="84" t="s">
        <v>286</v>
      </c>
    </row>
    <row r="34" spans="2:12" ht="13.5" customHeight="1" x14ac:dyDescent="0.2">
      <c r="B34" s="10"/>
      <c r="C34" s="487" t="s">
        <v>84</v>
      </c>
      <c r="D34" s="486">
        <v>170</v>
      </c>
      <c r="E34" s="486">
        <v>120</v>
      </c>
      <c r="F34" s="485">
        <v>131</v>
      </c>
      <c r="G34" s="485">
        <v>173</v>
      </c>
      <c r="H34" s="484">
        <v>231</v>
      </c>
      <c r="I34" s="77">
        <v>58</v>
      </c>
      <c r="J34" s="76">
        <v>33.5</v>
      </c>
      <c r="K34" s="75">
        <v>61</v>
      </c>
      <c r="L34" s="74">
        <v>35.9</v>
      </c>
    </row>
    <row r="35" spans="2:12" ht="13.5" customHeight="1" x14ac:dyDescent="0.2">
      <c r="B35" s="483"/>
      <c r="C35" s="482" t="s">
        <v>37</v>
      </c>
      <c r="D35" s="481">
        <f>SUM(D20:D34)</f>
        <v>15925</v>
      </c>
      <c r="E35" s="481">
        <f>SUM(E20:E34)</f>
        <v>9947</v>
      </c>
      <c r="F35" s="480">
        <f>SUM(F20:F34)</f>
        <v>9259</v>
      </c>
      <c r="G35" s="480">
        <f>SUM(G20:G34)</f>
        <v>6984</v>
      </c>
      <c r="H35" s="479">
        <v>6909</v>
      </c>
      <c r="I35" s="70">
        <v>-75</v>
      </c>
      <c r="J35" s="69">
        <v>-1.1000000000000001</v>
      </c>
      <c r="K35" s="68">
        <v>-9016</v>
      </c>
      <c r="L35" s="67">
        <v>-56.6</v>
      </c>
    </row>
    <row r="36" spans="2:12" ht="13.5" customHeight="1" thickBot="1" x14ac:dyDescent="0.25">
      <c r="B36" s="802" t="s">
        <v>36</v>
      </c>
      <c r="C36" s="803"/>
      <c r="D36" s="478">
        <f>SUM(D35,D19)</f>
        <v>42524</v>
      </c>
      <c r="E36" s="478">
        <f>SUM(E35,E19)</f>
        <v>44329</v>
      </c>
      <c r="F36" s="477">
        <f>SUM(F35,F19)</f>
        <v>42120</v>
      </c>
      <c r="G36" s="477">
        <f>SUM(G35,G19)</f>
        <v>43756</v>
      </c>
      <c r="H36" s="476">
        <v>44221</v>
      </c>
      <c r="I36" s="103">
        <v>465</v>
      </c>
      <c r="J36" s="102">
        <v>1.1000000000000001</v>
      </c>
      <c r="K36" s="101">
        <v>1697</v>
      </c>
      <c r="L36" s="141">
        <v>4</v>
      </c>
    </row>
    <row r="37" spans="2:12" ht="15" customHeight="1" x14ac:dyDescent="0.2">
      <c r="B37" s="475" t="s">
        <v>154</v>
      </c>
      <c r="C37" s="8" t="s">
        <v>153</v>
      </c>
      <c r="D37" s="8"/>
      <c r="E37" s="8"/>
      <c r="F37" s="8"/>
      <c r="G37" s="8"/>
      <c r="H37" s="8"/>
      <c r="I37" s="136"/>
      <c r="J37" s="136"/>
      <c r="K37" s="136"/>
      <c r="L37" s="136"/>
    </row>
    <row r="38" spans="2:12" ht="13.5" customHeight="1" x14ac:dyDescent="0.2">
      <c r="B38" s="8"/>
      <c r="C38" s="422" t="s">
        <v>79</v>
      </c>
      <c r="D38" s="2"/>
      <c r="E38" s="2"/>
      <c r="F38" s="2"/>
      <c r="G38" s="2"/>
      <c r="H38" s="2"/>
      <c r="I38" s="136"/>
      <c r="J38" s="136"/>
      <c r="K38" s="136"/>
      <c r="L38" s="136"/>
    </row>
    <row r="39" spans="2:12" ht="13.5" customHeight="1" x14ac:dyDescent="0.2">
      <c r="B39" s="8"/>
      <c r="C39" s="422"/>
      <c r="D39" s="2"/>
      <c r="E39" s="2"/>
      <c r="F39" s="2"/>
      <c r="G39" s="2"/>
      <c r="H39" s="2"/>
    </row>
    <row r="40" spans="2:12" ht="13.5" customHeight="1" x14ac:dyDescent="0.2"/>
    <row r="41" spans="2:12" ht="13.5" customHeight="1" x14ac:dyDescent="0.2"/>
    <row r="42" spans="2:12" ht="13.5" customHeight="1" x14ac:dyDescent="0.2"/>
    <row r="43" spans="2:12" ht="13.5" customHeight="1" x14ac:dyDescent="0.2"/>
    <row r="44" spans="2:12" ht="13.5" customHeight="1" x14ac:dyDescent="0.2"/>
    <row r="45" spans="2:12" ht="13.5" customHeight="1" x14ac:dyDescent="0.2"/>
    <row r="46" spans="2:12" ht="13.5" customHeight="1" x14ac:dyDescent="0.2"/>
    <row r="47" spans="2:12" ht="13.5" customHeight="1" x14ac:dyDescent="0.2"/>
    <row r="48" spans="2:12" ht="13.5" customHeight="1" x14ac:dyDescent="0.2"/>
  </sheetData>
  <mergeCells count="4">
    <mergeCell ref="B5:C5"/>
    <mergeCell ref="B36:C36"/>
    <mergeCell ref="I3:J4"/>
    <mergeCell ref="K3:L4"/>
  </mergeCells>
  <phoneticPr fontId="3"/>
  <pageMargins left="0.59055118110236227" right="0" top="0.78740157480314965" bottom="0" header="0.51181102362204722" footer="0.51181102362204722"/>
  <pageSetup paperSize="9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R79"/>
  <sheetViews>
    <sheetView showGridLines="0" showZeros="0" view="pageBreakPreview" zoomScale="85" zoomScaleNormal="75" zoomScaleSheetLayoutView="85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O30" sqref="O30"/>
    </sheetView>
  </sheetViews>
  <sheetFormatPr defaultColWidth="10.69921875" defaultRowHeight="17.25" x14ac:dyDescent="0.2"/>
  <cols>
    <col min="1" max="1" width="3.19921875" style="42" customWidth="1"/>
    <col min="2" max="2" width="4.69921875" style="42" customWidth="1"/>
    <col min="3" max="3" width="17.3984375" style="42" customWidth="1"/>
    <col min="4" max="16" width="10.5" style="42" customWidth="1"/>
    <col min="17" max="17" width="2.796875" style="42" customWidth="1"/>
    <col min="18" max="16384" width="10.69921875" style="42"/>
  </cols>
  <sheetData>
    <row r="1" spans="1:18" x14ac:dyDescent="0.2">
      <c r="A1" s="421"/>
      <c r="B1" s="421" t="s">
        <v>152</v>
      </c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421"/>
      <c r="O1" s="421"/>
      <c r="P1" s="421"/>
      <c r="Q1" s="421"/>
    </row>
    <row r="2" spans="1:18" ht="18" thickBot="1" x14ac:dyDescent="0.25">
      <c r="A2" s="421"/>
      <c r="B2" s="474"/>
      <c r="C2" s="474"/>
      <c r="D2" s="474"/>
      <c r="E2" s="474"/>
      <c r="F2" s="474"/>
      <c r="G2" s="474"/>
      <c r="H2" s="814"/>
      <c r="I2" s="815"/>
      <c r="J2" s="815"/>
      <c r="K2" s="815"/>
      <c r="L2" s="473"/>
      <c r="M2" s="473"/>
      <c r="N2" s="473"/>
      <c r="O2" s="472"/>
      <c r="P2" s="472" t="s">
        <v>151</v>
      </c>
      <c r="Q2" s="421"/>
    </row>
    <row r="3" spans="1:18" x14ac:dyDescent="0.2">
      <c r="A3" s="421"/>
      <c r="B3" s="471"/>
      <c r="C3" s="470" t="s">
        <v>135</v>
      </c>
      <c r="D3" s="804" t="s">
        <v>150</v>
      </c>
      <c r="E3" s="805"/>
      <c r="F3" s="805"/>
      <c r="G3" s="806"/>
      <c r="H3" s="804" t="s">
        <v>149</v>
      </c>
      <c r="I3" s="805"/>
      <c r="J3" s="805"/>
      <c r="K3" s="806"/>
      <c r="L3" s="810" t="s">
        <v>148</v>
      </c>
      <c r="M3" s="811"/>
      <c r="N3" s="811"/>
      <c r="O3" s="811"/>
      <c r="P3" s="812"/>
      <c r="Q3" s="423"/>
      <c r="R3" s="385"/>
    </row>
    <row r="4" spans="1:18" x14ac:dyDescent="0.2">
      <c r="A4" s="421"/>
      <c r="B4" s="444"/>
      <c r="C4" s="469"/>
      <c r="D4" s="807"/>
      <c r="E4" s="808"/>
      <c r="F4" s="808"/>
      <c r="G4" s="809"/>
      <c r="H4" s="807"/>
      <c r="I4" s="808"/>
      <c r="J4" s="808"/>
      <c r="K4" s="809"/>
      <c r="L4" s="807"/>
      <c r="M4" s="808"/>
      <c r="N4" s="808"/>
      <c r="O4" s="808"/>
      <c r="P4" s="813"/>
      <c r="Q4" s="423"/>
      <c r="R4" s="385"/>
    </row>
    <row r="5" spans="1:18" ht="32.25" customHeight="1" thickBot="1" x14ac:dyDescent="0.25">
      <c r="A5" s="421"/>
      <c r="B5" s="820" t="s">
        <v>70</v>
      </c>
      <c r="C5" s="821"/>
      <c r="D5" s="411" t="s">
        <v>146</v>
      </c>
      <c r="E5" s="411" t="s">
        <v>145</v>
      </c>
      <c r="F5" s="411" t="s">
        <v>144</v>
      </c>
      <c r="G5" s="467" t="s">
        <v>147</v>
      </c>
      <c r="H5" s="468" t="s">
        <v>146</v>
      </c>
      <c r="I5" s="411" t="s">
        <v>145</v>
      </c>
      <c r="J5" s="411" t="s">
        <v>144</v>
      </c>
      <c r="K5" s="467" t="s">
        <v>147</v>
      </c>
      <c r="L5" s="466" t="s">
        <v>146</v>
      </c>
      <c r="M5" s="411" t="s">
        <v>145</v>
      </c>
      <c r="N5" s="411" t="s">
        <v>144</v>
      </c>
      <c r="O5" s="411" t="s">
        <v>134</v>
      </c>
      <c r="P5" s="465" t="s">
        <v>143</v>
      </c>
      <c r="Q5" s="423"/>
      <c r="R5" s="385"/>
    </row>
    <row r="6" spans="1:18" x14ac:dyDescent="0.2">
      <c r="A6" s="421"/>
      <c r="B6" s="444"/>
      <c r="C6" s="450" t="s">
        <v>61</v>
      </c>
      <c r="D6" s="464">
        <v>432</v>
      </c>
      <c r="E6" s="464">
        <v>665</v>
      </c>
      <c r="F6" s="464">
        <v>900</v>
      </c>
      <c r="G6" s="454">
        <f t="shared" ref="G6:G26" si="0">F6-E6</f>
        <v>235</v>
      </c>
      <c r="H6" s="446">
        <v>1076</v>
      </c>
      <c r="I6" s="446">
        <v>1860</v>
      </c>
      <c r="J6" s="446">
        <v>1863</v>
      </c>
      <c r="K6" s="453">
        <f t="shared" ref="K6:K36" si="1">J6-I6</f>
        <v>3</v>
      </c>
      <c r="L6" s="446">
        <v>1508</v>
      </c>
      <c r="M6" s="446">
        <v>2525</v>
      </c>
      <c r="N6" s="446">
        <v>2763</v>
      </c>
      <c r="O6" s="446">
        <v>238</v>
      </c>
      <c r="P6" s="445">
        <v>9.4</v>
      </c>
      <c r="Q6" s="423"/>
      <c r="R6" s="385"/>
    </row>
    <row r="7" spans="1:18" x14ac:dyDescent="0.2">
      <c r="A7" s="421"/>
      <c r="B7" s="444"/>
      <c r="C7" s="450" t="s">
        <v>142</v>
      </c>
      <c r="D7" s="463"/>
      <c r="E7" s="463"/>
      <c r="F7" s="463">
        <v>0</v>
      </c>
      <c r="G7" s="447">
        <f t="shared" si="0"/>
        <v>0</v>
      </c>
      <c r="H7" s="446"/>
      <c r="I7" s="446"/>
      <c r="J7" s="446">
        <v>0</v>
      </c>
      <c r="K7" s="440">
        <f t="shared" si="1"/>
        <v>0</v>
      </c>
      <c r="L7" s="446">
        <v>0</v>
      </c>
      <c r="M7" s="446">
        <v>0</v>
      </c>
      <c r="N7" s="446">
        <v>0</v>
      </c>
      <c r="O7" s="446">
        <v>0</v>
      </c>
      <c r="P7" s="445" t="s">
        <v>128</v>
      </c>
      <c r="Q7" s="423"/>
      <c r="R7" s="385"/>
    </row>
    <row r="8" spans="1:18" x14ac:dyDescent="0.2">
      <c r="A8" s="421"/>
      <c r="B8" s="444"/>
      <c r="C8" s="450" t="s">
        <v>60</v>
      </c>
      <c r="D8" s="446"/>
      <c r="E8" s="446"/>
      <c r="F8" s="446">
        <v>0</v>
      </c>
      <c r="G8" s="452">
        <f t="shared" si="0"/>
        <v>0</v>
      </c>
      <c r="H8" s="446"/>
      <c r="I8" s="446"/>
      <c r="J8" s="446">
        <v>0</v>
      </c>
      <c r="K8" s="440">
        <f t="shared" si="1"/>
        <v>0</v>
      </c>
      <c r="L8" s="446">
        <v>0</v>
      </c>
      <c r="M8" s="446">
        <v>0</v>
      </c>
      <c r="N8" s="446">
        <v>0</v>
      </c>
      <c r="O8" s="446">
        <v>0</v>
      </c>
      <c r="P8" s="445" t="s">
        <v>128</v>
      </c>
      <c r="Q8" s="423"/>
      <c r="R8" s="385"/>
    </row>
    <row r="9" spans="1:18" x14ac:dyDescent="0.2">
      <c r="A9" s="421"/>
      <c r="B9" s="451" t="s">
        <v>51</v>
      </c>
      <c r="C9" s="450" t="s">
        <v>59</v>
      </c>
      <c r="D9" s="446"/>
      <c r="E9" s="446"/>
      <c r="F9" s="446">
        <v>0</v>
      </c>
      <c r="G9" s="440">
        <f t="shared" si="0"/>
        <v>0</v>
      </c>
      <c r="H9" s="446"/>
      <c r="I9" s="446"/>
      <c r="J9" s="446">
        <v>0</v>
      </c>
      <c r="K9" s="447">
        <f t="shared" si="1"/>
        <v>0</v>
      </c>
      <c r="L9" s="446">
        <v>0</v>
      </c>
      <c r="M9" s="446">
        <v>0</v>
      </c>
      <c r="N9" s="446">
        <v>0</v>
      </c>
      <c r="O9" s="446">
        <v>0</v>
      </c>
      <c r="P9" s="445" t="s">
        <v>128</v>
      </c>
      <c r="Q9" s="423"/>
      <c r="R9" s="385"/>
    </row>
    <row r="10" spans="1:18" x14ac:dyDescent="0.2">
      <c r="A10" s="421"/>
      <c r="B10" s="444"/>
      <c r="C10" s="450" t="s">
        <v>58</v>
      </c>
      <c r="D10" s="446">
        <v>4991</v>
      </c>
      <c r="E10" s="446">
        <v>4840</v>
      </c>
      <c r="F10" s="446">
        <v>5007</v>
      </c>
      <c r="G10" s="447">
        <f t="shared" si="0"/>
        <v>167</v>
      </c>
      <c r="H10" s="446">
        <v>2595</v>
      </c>
      <c r="I10" s="446">
        <v>4003</v>
      </c>
      <c r="J10" s="446">
        <v>4692</v>
      </c>
      <c r="K10" s="452">
        <f t="shared" si="1"/>
        <v>689</v>
      </c>
      <c r="L10" s="446">
        <v>7586</v>
      </c>
      <c r="M10" s="446">
        <v>8843</v>
      </c>
      <c r="N10" s="446">
        <v>9698</v>
      </c>
      <c r="O10" s="446">
        <v>856</v>
      </c>
      <c r="P10" s="445">
        <v>9.6999999999999993</v>
      </c>
      <c r="Q10" s="423"/>
      <c r="R10" s="385"/>
    </row>
    <row r="11" spans="1:18" x14ac:dyDescent="0.2">
      <c r="A11" s="421"/>
      <c r="B11" s="444"/>
      <c r="C11" s="450" t="s">
        <v>52</v>
      </c>
      <c r="D11" s="446">
        <v>16442</v>
      </c>
      <c r="E11" s="446">
        <v>16441</v>
      </c>
      <c r="F11" s="446">
        <v>16496</v>
      </c>
      <c r="G11" s="440">
        <f t="shared" si="0"/>
        <v>55</v>
      </c>
      <c r="H11" s="446">
        <v>5236</v>
      </c>
      <c r="I11" s="446">
        <v>5731</v>
      </c>
      <c r="J11" s="446">
        <v>4931</v>
      </c>
      <c r="K11" s="440">
        <f t="shared" si="1"/>
        <v>-800</v>
      </c>
      <c r="L11" s="446">
        <v>21678</v>
      </c>
      <c r="M11" s="446">
        <v>22172</v>
      </c>
      <c r="N11" s="446">
        <v>21428</v>
      </c>
      <c r="O11" s="446">
        <v>-745</v>
      </c>
      <c r="P11" s="445">
        <v>-3.4</v>
      </c>
      <c r="Q11" s="423"/>
      <c r="R11" s="385"/>
    </row>
    <row r="12" spans="1:18" x14ac:dyDescent="0.2">
      <c r="A12" s="421"/>
      <c r="B12" s="451" t="s">
        <v>45</v>
      </c>
      <c r="C12" s="450" t="s">
        <v>50</v>
      </c>
      <c r="D12" s="446">
        <v>1016</v>
      </c>
      <c r="E12" s="446">
        <v>1315</v>
      </c>
      <c r="F12" s="446">
        <v>1527</v>
      </c>
      <c r="G12" s="440">
        <f t="shared" si="0"/>
        <v>212</v>
      </c>
      <c r="H12" s="446">
        <v>275</v>
      </c>
      <c r="I12" s="446">
        <v>439</v>
      </c>
      <c r="J12" s="446">
        <v>377</v>
      </c>
      <c r="K12" s="447">
        <f t="shared" si="1"/>
        <v>-62</v>
      </c>
      <c r="L12" s="446">
        <v>1291</v>
      </c>
      <c r="M12" s="446">
        <v>1754</v>
      </c>
      <c r="N12" s="446">
        <v>1903</v>
      </c>
      <c r="O12" s="446">
        <v>150</v>
      </c>
      <c r="P12" s="445">
        <v>8.6</v>
      </c>
      <c r="Q12" s="423"/>
      <c r="R12" s="385"/>
    </row>
    <row r="13" spans="1:18" x14ac:dyDescent="0.2">
      <c r="A13" s="421"/>
      <c r="B13" s="451"/>
      <c r="C13" s="462" t="s">
        <v>132</v>
      </c>
      <c r="D13" s="446">
        <v>625</v>
      </c>
      <c r="E13" s="446">
        <v>1175</v>
      </c>
      <c r="F13" s="446">
        <v>1209</v>
      </c>
      <c r="G13" s="447">
        <f t="shared" si="0"/>
        <v>34</v>
      </c>
      <c r="H13" s="446">
        <v>94</v>
      </c>
      <c r="I13" s="446">
        <v>262</v>
      </c>
      <c r="J13" s="446">
        <v>267</v>
      </c>
      <c r="K13" s="452">
        <f t="shared" si="1"/>
        <v>5</v>
      </c>
      <c r="L13" s="446">
        <v>719</v>
      </c>
      <c r="M13" s="446">
        <v>1437</v>
      </c>
      <c r="N13" s="446">
        <v>1476</v>
      </c>
      <c r="O13" s="446">
        <v>39</v>
      </c>
      <c r="P13" s="445">
        <v>2.7</v>
      </c>
      <c r="Q13" s="423"/>
      <c r="R13" s="385"/>
    </row>
    <row r="14" spans="1:18" x14ac:dyDescent="0.2">
      <c r="A14" s="421"/>
      <c r="B14" s="451"/>
      <c r="C14" s="462" t="s">
        <v>139</v>
      </c>
      <c r="D14" s="446"/>
      <c r="E14" s="446">
        <v>12</v>
      </c>
      <c r="F14" s="446">
        <v>13</v>
      </c>
      <c r="G14" s="440">
        <f t="shared" si="0"/>
        <v>1</v>
      </c>
      <c r="H14" s="446"/>
      <c r="I14" s="446">
        <v>0</v>
      </c>
      <c r="J14" s="446">
        <v>0</v>
      </c>
      <c r="K14" s="452">
        <f t="shared" si="1"/>
        <v>0</v>
      </c>
      <c r="L14" s="446"/>
      <c r="M14" s="446"/>
      <c r="N14" s="446">
        <v>13</v>
      </c>
      <c r="O14" s="446"/>
      <c r="P14" s="445" t="s">
        <v>287</v>
      </c>
      <c r="Q14" s="423"/>
      <c r="R14" s="385"/>
    </row>
    <row r="15" spans="1:18" x14ac:dyDescent="0.2">
      <c r="A15" s="421"/>
      <c r="B15" s="451" t="s">
        <v>141</v>
      </c>
      <c r="C15" s="450" t="s">
        <v>41</v>
      </c>
      <c r="D15" s="446"/>
      <c r="E15" s="446"/>
      <c r="F15" s="446">
        <v>0</v>
      </c>
      <c r="G15" s="452">
        <f t="shared" si="0"/>
        <v>0</v>
      </c>
      <c r="H15" s="446"/>
      <c r="I15" s="446"/>
      <c r="J15" s="446">
        <v>0</v>
      </c>
      <c r="K15" s="440">
        <f t="shared" si="1"/>
        <v>0</v>
      </c>
      <c r="L15" s="446">
        <v>0</v>
      </c>
      <c r="M15" s="446">
        <v>0</v>
      </c>
      <c r="N15" s="446">
        <v>0</v>
      </c>
      <c r="O15" s="446">
        <v>0</v>
      </c>
      <c r="P15" s="445" t="s">
        <v>128</v>
      </c>
      <c r="Q15" s="423"/>
      <c r="R15" s="385"/>
    </row>
    <row r="16" spans="1:18" x14ac:dyDescent="0.2">
      <c r="A16" s="421"/>
      <c r="B16" s="451"/>
      <c r="C16" s="450" t="s">
        <v>39</v>
      </c>
      <c r="D16" s="446"/>
      <c r="E16" s="446"/>
      <c r="F16" s="446">
        <v>0</v>
      </c>
      <c r="G16" s="440">
        <f t="shared" si="0"/>
        <v>0</v>
      </c>
      <c r="H16" s="446"/>
      <c r="I16" s="446"/>
      <c r="J16" s="446">
        <v>0</v>
      </c>
      <c r="K16" s="447">
        <f t="shared" si="1"/>
        <v>0</v>
      </c>
      <c r="L16" s="446">
        <v>0</v>
      </c>
      <c r="M16" s="446">
        <v>0</v>
      </c>
      <c r="N16" s="446">
        <v>0</v>
      </c>
      <c r="O16" s="446">
        <v>0</v>
      </c>
      <c r="P16" s="445" t="s">
        <v>128</v>
      </c>
      <c r="Q16" s="423"/>
      <c r="R16" s="385"/>
    </row>
    <row r="17" spans="1:18" x14ac:dyDescent="0.2">
      <c r="A17" s="421"/>
      <c r="B17" s="444"/>
      <c r="C17" s="450" t="s">
        <v>84</v>
      </c>
      <c r="D17" s="446">
        <v>16</v>
      </c>
      <c r="E17" s="446">
        <v>17</v>
      </c>
      <c r="F17" s="446">
        <v>17</v>
      </c>
      <c r="G17" s="440">
        <f t="shared" si="0"/>
        <v>0</v>
      </c>
      <c r="H17" s="446">
        <v>62</v>
      </c>
      <c r="I17" s="446">
        <v>12</v>
      </c>
      <c r="J17" s="446">
        <v>13</v>
      </c>
      <c r="K17" s="458">
        <f t="shared" si="1"/>
        <v>1</v>
      </c>
      <c r="L17" s="446">
        <v>78</v>
      </c>
      <c r="M17" s="446">
        <v>29</v>
      </c>
      <c r="N17" s="446">
        <v>30</v>
      </c>
      <c r="O17" s="446">
        <v>1</v>
      </c>
      <c r="P17" s="445">
        <v>3.4</v>
      </c>
      <c r="Q17" s="423"/>
      <c r="R17" s="385"/>
    </row>
    <row r="18" spans="1:18" x14ac:dyDescent="0.2">
      <c r="A18" s="421"/>
      <c r="B18" s="444"/>
      <c r="C18" s="461" t="s">
        <v>140</v>
      </c>
      <c r="D18" s="460"/>
      <c r="E18" s="460"/>
      <c r="F18" s="460">
        <v>0</v>
      </c>
      <c r="G18" s="459">
        <f t="shared" si="0"/>
        <v>0</v>
      </c>
      <c r="H18" s="438"/>
      <c r="I18" s="438"/>
      <c r="J18" s="438">
        <v>0</v>
      </c>
      <c r="K18" s="458">
        <f t="shared" si="1"/>
        <v>0</v>
      </c>
      <c r="L18" s="442">
        <v>0</v>
      </c>
      <c r="M18" s="442">
        <v>0</v>
      </c>
      <c r="N18" s="442">
        <v>0</v>
      </c>
      <c r="O18" s="438">
        <v>0</v>
      </c>
      <c r="P18" s="445" t="s">
        <v>128</v>
      </c>
      <c r="Q18" s="423"/>
      <c r="R18" s="385"/>
    </row>
    <row r="19" spans="1:18" ht="18" thickBot="1" x14ac:dyDescent="0.25">
      <c r="A19" s="421"/>
      <c r="B19" s="457"/>
      <c r="C19" s="456" t="s">
        <v>37</v>
      </c>
      <c r="D19" s="426">
        <f>SUM(D6:D18)</f>
        <v>23522</v>
      </c>
      <c r="E19" s="426">
        <f>SUM(E6:E18)</f>
        <v>24465</v>
      </c>
      <c r="F19" s="426">
        <v>25169</v>
      </c>
      <c r="G19" s="427">
        <f t="shared" si="0"/>
        <v>704</v>
      </c>
      <c r="H19" s="455">
        <f>SUM(H6:H18)</f>
        <v>9338</v>
      </c>
      <c r="I19" s="455">
        <f>SUM(I6:I18)</f>
        <v>12307</v>
      </c>
      <c r="J19" s="455">
        <f>SUM(J6:J18)</f>
        <v>12143</v>
      </c>
      <c r="K19" s="427">
        <f t="shared" si="1"/>
        <v>-164</v>
      </c>
      <c r="L19" s="426">
        <v>32860</v>
      </c>
      <c r="M19" s="426">
        <v>36772</v>
      </c>
      <c r="N19" s="426">
        <v>37312</v>
      </c>
      <c r="O19" s="455">
        <v>540</v>
      </c>
      <c r="P19" s="424">
        <v>1.5</v>
      </c>
      <c r="Q19" s="423"/>
      <c r="R19" s="385"/>
    </row>
    <row r="20" spans="1:18" x14ac:dyDescent="0.2">
      <c r="A20" s="421"/>
      <c r="B20" s="444"/>
      <c r="C20" s="450" t="s">
        <v>55</v>
      </c>
      <c r="D20" s="446">
        <v>354</v>
      </c>
      <c r="E20" s="446">
        <v>21</v>
      </c>
      <c r="F20" s="446">
        <v>15</v>
      </c>
      <c r="G20" s="454">
        <f t="shared" si="0"/>
        <v>-6</v>
      </c>
      <c r="H20" s="446">
        <v>855</v>
      </c>
      <c r="I20" s="446">
        <v>34</v>
      </c>
      <c r="J20" s="446">
        <v>22</v>
      </c>
      <c r="K20" s="453">
        <f t="shared" si="1"/>
        <v>-12</v>
      </c>
      <c r="L20" s="446">
        <v>1209</v>
      </c>
      <c r="M20" s="446">
        <v>55</v>
      </c>
      <c r="N20" s="446">
        <v>36</v>
      </c>
      <c r="O20" s="446">
        <v>-18</v>
      </c>
      <c r="P20" s="445">
        <v>-32.700000000000003</v>
      </c>
      <c r="Q20" s="423"/>
      <c r="R20" s="385"/>
    </row>
    <row r="21" spans="1:18" x14ac:dyDescent="0.2">
      <c r="A21" s="421"/>
      <c r="B21" s="444"/>
      <c r="C21" s="450" t="s">
        <v>54</v>
      </c>
      <c r="D21" s="446">
        <v>59</v>
      </c>
      <c r="E21" s="446">
        <v>130</v>
      </c>
      <c r="F21" s="446">
        <v>110</v>
      </c>
      <c r="G21" s="447">
        <f t="shared" si="0"/>
        <v>-20</v>
      </c>
      <c r="H21" s="446">
        <v>0</v>
      </c>
      <c r="I21" s="446">
        <v>0</v>
      </c>
      <c r="J21" s="446">
        <v>0</v>
      </c>
      <c r="K21" s="440">
        <f t="shared" si="1"/>
        <v>0</v>
      </c>
      <c r="L21" s="446">
        <v>59</v>
      </c>
      <c r="M21" s="446">
        <v>130</v>
      </c>
      <c r="N21" s="446">
        <v>110</v>
      </c>
      <c r="O21" s="446">
        <v>-20</v>
      </c>
      <c r="P21" s="445">
        <v>-15.4</v>
      </c>
      <c r="Q21" s="423"/>
      <c r="R21" s="385"/>
    </row>
    <row r="22" spans="1:18" x14ac:dyDescent="0.2">
      <c r="A22" s="421"/>
      <c r="B22" s="444"/>
      <c r="C22" s="450" t="s">
        <v>87</v>
      </c>
      <c r="D22" s="446"/>
      <c r="E22" s="446"/>
      <c r="F22" s="446">
        <v>0</v>
      </c>
      <c r="G22" s="452">
        <f t="shared" si="0"/>
        <v>0</v>
      </c>
      <c r="H22" s="446"/>
      <c r="I22" s="446"/>
      <c r="J22" s="446">
        <v>0</v>
      </c>
      <c r="K22" s="440">
        <f t="shared" si="1"/>
        <v>0</v>
      </c>
      <c r="L22" s="446">
        <v>0</v>
      </c>
      <c r="M22" s="446"/>
      <c r="N22" s="446"/>
      <c r="O22" s="446">
        <v>0</v>
      </c>
      <c r="P22" s="445" t="s">
        <v>128</v>
      </c>
      <c r="Q22" s="423"/>
      <c r="R22" s="385"/>
    </row>
    <row r="23" spans="1:18" x14ac:dyDescent="0.2">
      <c r="A23" s="421"/>
      <c r="B23" s="444"/>
      <c r="C23" s="450" t="s">
        <v>52</v>
      </c>
      <c r="D23" s="446">
        <v>1968</v>
      </c>
      <c r="E23" s="446">
        <v>1764</v>
      </c>
      <c r="F23" s="446">
        <v>1696</v>
      </c>
      <c r="G23" s="440">
        <f t="shared" si="0"/>
        <v>-68</v>
      </c>
      <c r="H23" s="446">
        <v>562</v>
      </c>
      <c r="I23" s="446">
        <v>546</v>
      </c>
      <c r="J23" s="446">
        <v>477</v>
      </c>
      <c r="K23" s="440">
        <f t="shared" si="1"/>
        <v>-69</v>
      </c>
      <c r="L23" s="446">
        <v>2530</v>
      </c>
      <c r="M23" s="446">
        <v>2310</v>
      </c>
      <c r="N23" s="446">
        <v>2173</v>
      </c>
      <c r="O23" s="446">
        <v>-137</v>
      </c>
      <c r="P23" s="445">
        <v>-5.9</v>
      </c>
      <c r="Q23" s="423"/>
      <c r="R23" s="385"/>
    </row>
    <row r="24" spans="1:18" x14ac:dyDescent="0.2">
      <c r="A24" s="421"/>
      <c r="B24" s="451" t="s">
        <v>51</v>
      </c>
      <c r="C24" s="450" t="s">
        <v>50</v>
      </c>
      <c r="D24" s="446">
        <v>1398</v>
      </c>
      <c r="E24" s="446">
        <v>980</v>
      </c>
      <c r="F24" s="446">
        <v>932</v>
      </c>
      <c r="G24" s="447">
        <f t="shared" si="0"/>
        <v>-48</v>
      </c>
      <c r="H24" s="446">
        <v>304</v>
      </c>
      <c r="I24" s="446">
        <v>228</v>
      </c>
      <c r="J24" s="446">
        <v>201</v>
      </c>
      <c r="K24" s="440">
        <f t="shared" si="1"/>
        <v>-27</v>
      </c>
      <c r="L24" s="446">
        <v>1702</v>
      </c>
      <c r="M24" s="446">
        <v>1208</v>
      </c>
      <c r="N24" s="446">
        <v>1134</v>
      </c>
      <c r="O24" s="446">
        <v>-75</v>
      </c>
      <c r="P24" s="445">
        <v>-6.2</v>
      </c>
      <c r="Q24" s="423"/>
      <c r="R24" s="385"/>
    </row>
    <row r="25" spans="1:18" x14ac:dyDescent="0.2">
      <c r="A25" s="421"/>
      <c r="B25" s="444"/>
      <c r="C25" s="450" t="s">
        <v>49</v>
      </c>
      <c r="D25" s="446">
        <v>1968</v>
      </c>
      <c r="E25" s="446">
        <v>1495</v>
      </c>
      <c r="F25" s="446">
        <v>1554</v>
      </c>
      <c r="G25" s="440">
        <f t="shared" si="0"/>
        <v>59</v>
      </c>
      <c r="H25" s="446">
        <v>525</v>
      </c>
      <c r="I25" s="446">
        <v>431</v>
      </c>
      <c r="J25" s="446">
        <v>439</v>
      </c>
      <c r="K25" s="447">
        <f t="shared" si="1"/>
        <v>8</v>
      </c>
      <c r="L25" s="446">
        <v>2493</v>
      </c>
      <c r="M25" s="446">
        <v>1926</v>
      </c>
      <c r="N25" s="446">
        <v>1992</v>
      </c>
      <c r="O25" s="446">
        <v>67</v>
      </c>
      <c r="P25" s="445">
        <v>3.5</v>
      </c>
      <c r="Q25" s="423"/>
      <c r="R25" s="385"/>
    </row>
    <row r="26" spans="1:18" x14ac:dyDescent="0.2">
      <c r="A26" s="421"/>
      <c r="B26" s="451" t="s">
        <v>48</v>
      </c>
      <c r="C26" s="450" t="s">
        <v>47</v>
      </c>
      <c r="D26" s="446">
        <v>202</v>
      </c>
      <c r="E26" s="446">
        <v>204</v>
      </c>
      <c r="F26" s="446">
        <v>205</v>
      </c>
      <c r="G26" s="440">
        <f t="shared" si="0"/>
        <v>1</v>
      </c>
      <c r="H26" s="446">
        <v>65</v>
      </c>
      <c r="I26" s="446">
        <v>77</v>
      </c>
      <c r="J26" s="446">
        <v>84</v>
      </c>
      <c r="K26" s="452">
        <f t="shared" si="1"/>
        <v>7</v>
      </c>
      <c r="L26" s="446">
        <v>267</v>
      </c>
      <c r="M26" s="446">
        <v>281</v>
      </c>
      <c r="N26" s="446">
        <v>289</v>
      </c>
      <c r="O26" s="446">
        <v>8</v>
      </c>
      <c r="P26" s="445">
        <v>2.8</v>
      </c>
      <c r="Q26" s="423"/>
      <c r="R26" s="385"/>
    </row>
    <row r="27" spans="1:18" x14ac:dyDescent="0.2">
      <c r="A27" s="421"/>
      <c r="B27" s="444"/>
      <c r="C27" s="450" t="s">
        <v>46</v>
      </c>
      <c r="D27" s="446">
        <v>2</v>
      </c>
      <c r="E27" s="446">
        <v>2</v>
      </c>
      <c r="F27" s="446">
        <v>2</v>
      </c>
      <c r="G27" s="440">
        <v>2</v>
      </c>
      <c r="H27" s="446">
        <v>0</v>
      </c>
      <c r="I27" s="446">
        <v>0</v>
      </c>
      <c r="J27" s="446">
        <v>0</v>
      </c>
      <c r="K27" s="452">
        <f t="shared" si="1"/>
        <v>0</v>
      </c>
      <c r="L27" s="446">
        <v>2</v>
      </c>
      <c r="M27" s="446">
        <v>2</v>
      </c>
      <c r="N27" s="446">
        <v>2</v>
      </c>
      <c r="O27" s="446">
        <v>2</v>
      </c>
      <c r="P27" s="445">
        <v>100</v>
      </c>
      <c r="Q27" s="423"/>
      <c r="R27" s="385"/>
    </row>
    <row r="28" spans="1:18" x14ac:dyDescent="0.2">
      <c r="A28" s="421"/>
      <c r="B28" s="451" t="s">
        <v>45</v>
      </c>
      <c r="C28" s="450" t="s">
        <v>139</v>
      </c>
      <c r="D28" s="446">
        <v>312</v>
      </c>
      <c r="E28" s="446">
        <v>370</v>
      </c>
      <c r="F28" s="446">
        <v>410</v>
      </c>
      <c r="G28" s="447">
        <f t="shared" ref="G28:G36" si="2">F28-E28</f>
        <v>40</v>
      </c>
      <c r="H28" s="446">
        <v>78</v>
      </c>
      <c r="I28" s="446">
        <v>73</v>
      </c>
      <c r="J28" s="446">
        <v>77</v>
      </c>
      <c r="K28" s="440">
        <f t="shared" si="1"/>
        <v>4</v>
      </c>
      <c r="L28" s="446">
        <v>390</v>
      </c>
      <c r="M28" s="446">
        <v>443</v>
      </c>
      <c r="N28" s="446">
        <v>486</v>
      </c>
      <c r="O28" s="446">
        <v>44</v>
      </c>
      <c r="P28" s="445">
        <v>9.9</v>
      </c>
      <c r="Q28" s="423"/>
      <c r="R28" s="385"/>
    </row>
    <row r="29" spans="1:18" x14ac:dyDescent="0.2">
      <c r="A29" s="421"/>
      <c r="B29" s="444"/>
      <c r="C29" s="450" t="s">
        <v>85</v>
      </c>
      <c r="D29" s="446">
        <v>80</v>
      </c>
      <c r="E29" s="446">
        <v>82</v>
      </c>
      <c r="F29" s="446">
        <v>83</v>
      </c>
      <c r="G29" s="452">
        <f t="shared" si="2"/>
        <v>1</v>
      </c>
      <c r="H29" s="446">
        <v>50</v>
      </c>
      <c r="I29" s="446">
        <v>41</v>
      </c>
      <c r="J29" s="446">
        <v>98</v>
      </c>
      <c r="K29" s="449">
        <f t="shared" si="1"/>
        <v>57</v>
      </c>
      <c r="L29" s="446">
        <v>130</v>
      </c>
      <c r="M29" s="446">
        <v>123</v>
      </c>
      <c r="N29" s="446">
        <v>182</v>
      </c>
      <c r="O29" s="446">
        <v>58</v>
      </c>
      <c r="P29" s="445">
        <v>47.2</v>
      </c>
      <c r="Q29" s="423"/>
      <c r="R29" s="385"/>
    </row>
    <row r="30" spans="1:18" ht="17.25" customHeight="1" x14ac:dyDescent="0.2">
      <c r="A30" s="421"/>
      <c r="B30" s="451" t="s">
        <v>43</v>
      </c>
      <c r="C30" s="450" t="s">
        <v>42</v>
      </c>
      <c r="D30" s="446">
        <v>210</v>
      </c>
      <c r="E30" s="446">
        <v>208</v>
      </c>
      <c r="F30" s="446">
        <v>152</v>
      </c>
      <c r="G30" s="440">
        <f t="shared" si="2"/>
        <v>-56</v>
      </c>
      <c r="H30" s="446">
        <v>107</v>
      </c>
      <c r="I30" s="446">
        <v>107</v>
      </c>
      <c r="J30" s="446">
        <v>120</v>
      </c>
      <c r="K30" s="449">
        <f t="shared" si="1"/>
        <v>13</v>
      </c>
      <c r="L30" s="446">
        <v>317</v>
      </c>
      <c r="M30" s="446">
        <v>315</v>
      </c>
      <c r="N30" s="446">
        <v>271</v>
      </c>
      <c r="O30" s="446">
        <v>-43</v>
      </c>
      <c r="P30" s="445">
        <v>-13.7</v>
      </c>
      <c r="Q30" s="423"/>
      <c r="R30" s="385"/>
    </row>
    <row r="31" spans="1:18" ht="17.25" customHeight="1" x14ac:dyDescent="0.2">
      <c r="A31" s="421"/>
      <c r="B31" s="444"/>
      <c r="C31" s="450" t="s">
        <v>41</v>
      </c>
      <c r="D31" s="446"/>
      <c r="E31" s="446">
        <v>1</v>
      </c>
      <c r="F31" s="446">
        <v>1</v>
      </c>
      <c r="G31" s="440">
        <f t="shared" si="2"/>
        <v>0</v>
      </c>
      <c r="H31" s="446"/>
      <c r="I31" s="446"/>
      <c r="J31" s="446">
        <v>0</v>
      </c>
      <c r="K31" s="449">
        <f t="shared" si="1"/>
        <v>0</v>
      </c>
      <c r="L31" s="446">
        <v>0</v>
      </c>
      <c r="M31" s="446">
        <v>1</v>
      </c>
      <c r="N31" s="446">
        <v>1</v>
      </c>
      <c r="O31" s="446">
        <v>0</v>
      </c>
      <c r="P31" s="445">
        <v>0</v>
      </c>
      <c r="Q31" s="423"/>
      <c r="R31" s="385"/>
    </row>
    <row r="32" spans="1:18" x14ac:dyDescent="0.2">
      <c r="A32" s="421"/>
      <c r="B32" s="444"/>
      <c r="C32" s="450" t="s">
        <v>40</v>
      </c>
      <c r="D32" s="446"/>
      <c r="E32" s="446"/>
      <c r="F32" s="446">
        <v>0</v>
      </c>
      <c r="G32" s="440">
        <f t="shared" si="2"/>
        <v>0</v>
      </c>
      <c r="H32" s="446"/>
      <c r="I32" s="446"/>
      <c r="J32" s="446">
        <v>0</v>
      </c>
      <c r="K32" s="449">
        <f t="shared" si="1"/>
        <v>0</v>
      </c>
      <c r="L32" s="446">
        <v>0</v>
      </c>
      <c r="M32" s="446">
        <v>0</v>
      </c>
      <c r="N32" s="446">
        <v>0</v>
      </c>
      <c r="O32" s="446">
        <v>0</v>
      </c>
      <c r="P32" s="445" t="s">
        <v>128</v>
      </c>
      <c r="Q32" s="423"/>
      <c r="R32" s="385"/>
    </row>
    <row r="33" spans="1:18" x14ac:dyDescent="0.2">
      <c r="A33" s="421"/>
      <c r="B33" s="444"/>
      <c r="C33" s="448" t="s">
        <v>39</v>
      </c>
      <c r="D33" s="446">
        <v>4</v>
      </c>
      <c r="E33" s="446">
        <v>3</v>
      </c>
      <c r="F33" s="446">
        <v>0</v>
      </c>
      <c r="G33" s="440">
        <f t="shared" si="2"/>
        <v>-3</v>
      </c>
      <c r="H33" s="446">
        <v>23</v>
      </c>
      <c r="I33" s="446">
        <v>15</v>
      </c>
      <c r="J33" s="446">
        <v>0</v>
      </c>
      <c r="K33" s="447">
        <f t="shared" si="1"/>
        <v>-15</v>
      </c>
      <c r="L33" s="446">
        <v>27</v>
      </c>
      <c r="M33" s="446">
        <v>18</v>
      </c>
      <c r="N33" s="446">
        <v>0</v>
      </c>
      <c r="O33" s="446">
        <v>-18</v>
      </c>
      <c r="P33" s="445" t="s">
        <v>288</v>
      </c>
      <c r="Q33" s="423"/>
      <c r="R33" s="385"/>
    </row>
    <row r="34" spans="1:18" x14ac:dyDescent="0.2">
      <c r="A34" s="421"/>
      <c r="B34" s="444"/>
      <c r="C34" s="443" t="s">
        <v>84</v>
      </c>
      <c r="D34" s="442">
        <v>53</v>
      </c>
      <c r="E34" s="441">
        <v>57</v>
      </c>
      <c r="F34" s="441">
        <v>39</v>
      </c>
      <c r="G34" s="440">
        <f t="shared" si="2"/>
        <v>-18</v>
      </c>
      <c r="H34" s="438">
        <v>78</v>
      </c>
      <c r="I34" s="438">
        <v>116</v>
      </c>
      <c r="J34" s="438">
        <v>192</v>
      </c>
      <c r="K34" s="439">
        <f t="shared" si="1"/>
        <v>76</v>
      </c>
      <c r="L34" s="438">
        <v>131</v>
      </c>
      <c r="M34" s="438">
        <v>173</v>
      </c>
      <c r="N34" s="438">
        <v>231</v>
      </c>
      <c r="O34" s="438">
        <v>58</v>
      </c>
      <c r="P34" s="437">
        <v>33.5</v>
      </c>
      <c r="Q34" s="423"/>
      <c r="R34" s="385"/>
    </row>
    <row r="35" spans="1:18" ht="18" thickBot="1" x14ac:dyDescent="0.25">
      <c r="A35" s="421"/>
      <c r="B35" s="436"/>
      <c r="C35" s="435" t="s">
        <v>37</v>
      </c>
      <c r="D35" s="434">
        <f>SUM(D20:D34)</f>
        <v>6610</v>
      </c>
      <c r="E35" s="434">
        <f>SUM(E20:E34)</f>
        <v>5317</v>
      </c>
      <c r="F35" s="434">
        <v>5199</v>
      </c>
      <c r="G35" s="427">
        <f t="shared" si="2"/>
        <v>-118</v>
      </c>
      <c r="H35" s="433">
        <f>SUM(H20:H34)</f>
        <v>2647</v>
      </c>
      <c r="I35" s="433">
        <f>SUM(I20:I34)</f>
        <v>1668</v>
      </c>
      <c r="J35" s="433">
        <f>SUM(J20:J34)</f>
        <v>1710</v>
      </c>
      <c r="K35" s="432">
        <f t="shared" si="1"/>
        <v>42</v>
      </c>
      <c r="L35" s="431">
        <v>9257</v>
      </c>
      <c r="M35" s="431">
        <v>6985</v>
      </c>
      <c r="N35" s="431">
        <v>6909</v>
      </c>
      <c r="O35" s="431">
        <v>-76</v>
      </c>
      <c r="P35" s="430">
        <v>-1.1000000000000001</v>
      </c>
      <c r="Q35" s="423"/>
      <c r="R35" s="385"/>
    </row>
    <row r="36" spans="1:18" ht="18" thickBot="1" x14ac:dyDescent="0.25">
      <c r="A36" s="421"/>
      <c r="B36" s="822" t="s">
        <v>36</v>
      </c>
      <c r="C36" s="823"/>
      <c r="D36" s="429">
        <f>SUM(D35,D19)</f>
        <v>30132</v>
      </c>
      <c r="E36" s="429">
        <f>SUM(E35,E19)</f>
        <v>29782</v>
      </c>
      <c r="F36" s="429">
        <f>SUM(F35,F19)</f>
        <v>30368</v>
      </c>
      <c r="G36" s="427">
        <f t="shared" si="2"/>
        <v>586</v>
      </c>
      <c r="H36" s="428">
        <f>SUM(H19,H35)</f>
        <v>11985</v>
      </c>
      <c r="I36" s="428">
        <f>SUM(I19,I35)</f>
        <v>13975</v>
      </c>
      <c r="J36" s="428">
        <v>13852</v>
      </c>
      <c r="K36" s="427">
        <f t="shared" si="1"/>
        <v>-123</v>
      </c>
      <c r="L36" s="426">
        <v>42117</v>
      </c>
      <c r="M36" s="426">
        <v>43757</v>
      </c>
      <c r="N36" s="426">
        <v>44221</v>
      </c>
      <c r="O36" s="425">
        <v>463</v>
      </c>
      <c r="P36" s="424">
        <v>1.1000000000000001</v>
      </c>
      <c r="Q36" s="423"/>
      <c r="R36" s="385"/>
    </row>
    <row r="37" spans="1:18" x14ac:dyDescent="0.2">
      <c r="A37" s="421"/>
      <c r="B37" s="8" t="s">
        <v>138</v>
      </c>
      <c r="C37" s="8" t="s">
        <v>137</v>
      </c>
      <c r="D37" s="8"/>
      <c r="E37" s="8"/>
      <c r="F37" s="8"/>
      <c r="G37" s="8"/>
      <c r="H37" s="8"/>
      <c r="I37" s="8"/>
      <c r="J37" s="8"/>
      <c r="K37" s="421"/>
      <c r="L37" s="421"/>
      <c r="M37" s="421"/>
      <c r="N37" s="421"/>
      <c r="O37" s="421"/>
      <c r="P37" s="421"/>
      <c r="Q37" s="421"/>
    </row>
    <row r="38" spans="1:18" x14ac:dyDescent="0.2">
      <c r="A38" s="421"/>
      <c r="B38" s="8"/>
      <c r="C38" s="422" t="s">
        <v>79</v>
      </c>
      <c r="D38" s="8"/>
      <c r="E38" s="8"/>
      <c r="F38" s="8"/>
      <c r="G38" s="8"/>
      <c r="H38" s="8"/>
      <c r="I38" s="8"/>
      <c r="J38" s="8"/>
      <c r="K38" s="421"/>
      <c r="L38" s="421"/>
      <c r="M38" s="421"/>
      <c r="N38" s="421"/>
      <c r="O38" s="421"/>
      <c r="P38" s="421"/>
      <c r="Q38" s="421"/>
    </row>
    <row r="39" spans="1:18" hidden="1" x14ac:dyDescent="0.2">
      <c r="A39" s="421"/>
      <c r="B39" s="421" t="s">
        <v>136</v>
      </c>
      <c r="C39" s="421"/>
      <c r="D39" s="421"/>
      <c r="E39" s="421"/>
      <c r="F39" s="421"/>
      <c r="G39" s="421"/>
      <c r="H39" s="421"/>
      <c r="I39" s="421"/>
      <c r="J39" s="421"/>
      <c r="K39" s="421"/>
      <c r="L39" s="421"/>
      <c r="M39" s="421"/>
      <c r="N39" s="421"/>
      <c r="O39" s="421"/>
      <c r="P39" s="421"/>
      <c r="Q39" s="421"/>
    </row>
    <row r="40" spans="1:18" hidden="1" x14ac:dyDescent="0.2">
      <c r="B40" s="420"/>
      <c r="C40" s="419" t="s">
        <v>135</v>
      </c>
      <c r="D40" s="418"/>
      <c r="E40" s="418"/>
      <c r="F40" s="418"/>
      <c r="G40" s="417"/>
      <c r="H40" s="418"/>
      <c r="I40" s="418"/>
      <c r="J40" s="418"/>
      <c r="K40" s="417"/>
      <c r="L40" s="418"/>
      <c r="M40" s="418"/>
      <c r="N40" s="418"/>
      <c r="O40" s="418"/>
      <c r="P40" s="417"/>
      <c r="Q40" s="386"/>
      <c r="R40" s="385"/>
    </row>
    <row r="41" spans="1:18" hidden="1" x14ac:dyDescent="0.2">
      <c r="B41" s="398"/>
      <c r="C41" s="416"/>
      <c r="D41" s="818"/>
      <c r="E41" s="818"/>
      <c r="F41" s="818"/>
      <c r="G41" s="819"/>
      <c r="H41" s="818"/>
      <c r="I41" s="818"/>
      <c r="J41" s="818"/>
      <c r="K41" s="819"/>
      <c r="L41" s="415"/>
      <c r="M41" s="415"/>
      <c r="N41" s="415"/>
      <c r="O41" s="415"/>
      <c r="P41" s="414"/>
      <c r="Q41" s="386"/>
      <c r="R41" s="385"/>
    </row>
    <row r="42" spans="1:18" ht="18" hidden="1" thickBot="1" x14ac:dyDescent="0.25">
      <c r="B42" s="824" t="s">
        <v>70</v>
      </c>
      <c r="C42" s="825"/>
      <c r="D42" s="412"/>
      <c r="E42" s="412"/>
      <c r="F42" s="412"/>
      <c r="G42" s="413" t="s">
        <v>134</v>
      </c>
      <c r="H42" s="412"/>
      <c r="I42" s="412"/>
      <c r="J42" s="412"/>
      <c r="K42" s="413" t="s">
        <v>134</v>
      </c>
      <c r="L42" s="412"/>
      <c r="M42" s="412"/>
      <c r="N42" s="412"/>
      <c r="O42" s="411" t="s">
        <v>134</v>
      </c>
      <c r="P42" s="406" t="s">
        <v>133</v>
      </c>
      <c r="Q42" s="386"/>
      <c r="R42" s="385"/>
    </row>
    <row r="43" spans="1:18" hidden="1" x14ac:dyDescent="0.2">
      <c r="B43" s="398"/>
      <c r="C43" s="404" t="s">
        <v>61</v>
      </c>
      <c r="D43" s="402"/>
      <c r="E43" s="402"/>
      <c r="F43" s="402"/>
      <c r="G43" s="401">
        <v>-147440</v>
      </c>
      <c r="H43" s="402"/>
      <c r="I43" s="402"/>
      <c r="J43" s="402"/>
      <c r="K43" s="401">
        <v>-258414</v>
      </c>
      <c r="L43" s="400"/>
      <c r="M43" s="400"/>
      <c r="N43" s="400"/>
      <c r="O43" s="400">
        <v>-405854</v>
      </c>
      <c r="P43" s="399">
        <v>-14.6</v>
      </c>
      <c r="Q43" s="386"/>
      <c r="R43" s="385"/>
    </row>
    <row r="44" spans="1:18" hidden="1" x14ac:dyDescent="0.2">
      <c r="B44" s="398"/>
      <c r="C44" s="404" t="s">
        <v>55</v>
      </c>
      <c r="D44" s="402"/>
      <c r="E44" s="402"/>
      <c r="F44" s="402"/>
      <c r="G44" s="401">
        <v>0</v>
      </c>
      <c r="H44" s="402"/>
      <c r="I44" s="402"/>
      <c r="J44" s="402"/>
      <c r="K44" s="401">
        <v>0</v>
      </c>
      <c r="L44" s="400"/>
      <c r="M44" s="400"/>
      <c r="N44" s="400"/>
      <c r="O44" s="400">
        <v>0</v>
      </c>
      <c r="P44" s="399" t="s">
        <v>128</v>
      </c>
      <c r="Q44" s="386"/>
      <c r="R44" s="385"/>
    </row>
    <row r="45" spans="1:18" hidden="1" x14ac:dyDescent="0.2">
      <c r="B45" s="398"/>
      <c r="C45" s="404" t="s">
        <v>60</v>
      </c>
      <c r="D45" s="402"/>
      <c r="E45" s="402"/>
      <c r="F45" s="402"/>
      <c r="G45" s="401">
        <v>0</v>
      </c>
      <c r="H45" s="402"/>
      <c r="I45" s="402"/>
      <c r="J45" s="402"/>
      <c r="K45" s="401">
        <v>0</v>
      </c>
      <c r="L45" s="400"/>
      <c r="M45" s="400"/>
      <c r="N45" s="400"/>
      <c r="O45" s="400">
        <v>0</v>
      </c>
      <c r="P45" s="399" t="s">
        <v>128</v>
      </c>
      <c r="Q45" s="386"/>
      <c r="R45" s="385"/>
    </row>
    <row r="46" spans="1:18" hidden="1" x14ac:dyDescent="0.2">
      <c r="B46" s="405" t="s">
        <v>51</v>
      </c>
      <c r="C46" s="404" t="s">
        <v>59</v>
      </c>
      <c r="D46" s="402"/>
      <c r="E46" s="402"/>
      <c r="F46" s="402"/>
      <c r="G46" s="401">
        <v>-56773</v>
      </c>
      <c r="H46" s="402"/>
      <c r="I46" s="402"/>
      <c r="J46" s="402"/>
      <c r="K46" s="401">
        <v>0</v>
      </c>
      <c r="L46" s="400"/>
      <c r="M46" s="400"/>
      <c r="N46" s="400"/>
      <c r="O46" s="400">
        <v>-56773</v>
      </c>
      <c r="P46" s="399">
        <v>-99.6</v>
      </c>
      <c r="Q46" s="386"/>
      <c r="R46" s="385"/>
    </row>
    <row r="47" spans="1:18" hidden="1" x14ac:dyDescent="0.2">
      <c r="B47" s="398"/>
      <c r="C47" s="404" t="s">
        <v>58</v>
      </c>
      <c r="D47" s="402"/>
      <c r="E47" s="402"/>
      <c r="F47" s="402"/>
      <c r="G47" s="401">
        <v>-27032</v>
      </c>
      <c r="H47" s="402"/>
      <c r="I47" s="402"/>
      <c r="J47" s="402"/>
      <c r="K47" s="401">
        <v>-26346</v>
      </c>
      <c r="L47" s="400"/>
      <c r="M47" s="400"/>
      <c r="N47" s="400"/>
      <c r="O47" s="400">
        <v>-53378</v>
      </c>
      <c r="P47" s="399">
        <v>-0.9</v>
      </c>
      <c r="Q47" s="386"/>
      <c r="R47" s="385"/>
    </row>
    <row r="48" spans="1:18" hidden="1" x14ac:dyDescent="0.2">
      <c r="B48" s="398"/>
      <c r="C48" s="404" t="s">
        <v>52</v>
      </c>
      <c r="D48" s="402"/>
      <c r="E48" s="402"/>
      <c r="F48" s="402"/>
      <c r="G48" s="401">
        <v>30921</v>
      </c>
      <c r="H48" s="402"/>
      <c r="I48" s="402"/>
      <c r="J48" s="402"/>
      <c r="K48" s="401">
        <v>27265</v>
      </c>
      <c r="L48" s="400"/>
      <c r="M48" s="400"/>
      <c r="N48" s="400"/>
      <c r="O48" s="400">
        <v>58186</v>
      </c>
      <c r="P48" s="399">
        <v>20.5</v>
      </c>
      <c r="Q48" s="386"/>
      <c r="R48" s="385"/>
    </row>
    <row r="49" spans="2:18" hidden="1" x14ac:dyDescent="0.2">
      <c r="B49" s="405" t="s">
        <v>45</v>
      </c>
      <c r="C49" s="404" t="s">
        <v>50</v>
      </c>
      <c r="D49" s="402"/>
      <c r="E49" s="402"/>
      <c r="F49" s="402"/>
      <c r="G49" s="401">
        <v>0</v>
      </c>
      <c r="H49" s="402"/>
      <c r="I49" s="402"/>
      <c r="J49" s="402"/>
      <c r="K49" s="401">
        <v>-23381</v>
      </c>
      <c r="L49" s="400"/>
      <c r="M49" s="400"/>
      <c r="N49" s="400"/>
      <c r="O49" s="400">
        <v>-23381</v>
      </c>
      <c r="P49" s="399">
        <v>-30.7</v>
      </c>
      <c r="Q49" s="386"/>
      <c r="R49" s="385"/>
    </row>
    <row r="50" spans="2:18" hidden="1" x14ac:dyDescent="0.2">
      <c r="B50" s="405"/>
      <c r="C50" s="410" t="s">
        <v>132</v>
      </c>
      <c r="D50" s="402"/>
      <c r="E50" s="402"/>
      <c r="F50" s="402"/>
      <c r="G50" s="401">
        <v>-7497</v>
      </c>
      <c r="H50" s="402"/>
      <c r="I50" s="402"/>
      <c r="J50" s="402"/>
      <c r="K50" s="401">
        <v>127</v>
      </c>
      <c r="L50" s="400"/>
      <c r="M50" s="400"/>
      <c r="N50" s="400"/>
      <c r="O50" s="400">
        <v>-7370</v>
      </c>
      <c r="P50" s="399">
        <v>-11.9</v>
      </c>
      <c r="Q50" s="386"/>
      <c r="R50" s="385"/>
    </row>
    <row r="51" spans="2:18" hidden="1" x14ac:dyDescent="0.2">
      <c r="B51" s="398"/>
      <c r="C51" s="404" t="s">
        <v>41</v>
      </c>
      <c r="D51" s="402"/>
      <c r="E51" s="402"/>
      <c r="F51" s="402"/>
      <c r="G51" s="401">
        <v>0</v>
      </c>
      <c r="H51" s="402"/>
      <c r="I51" s="402"/>
      <c r="J51" s="402"/>
      <c r="K51" s="401">
        <v>0</v>
      </c>
      <c r="L51" s="400"/>
      <c r="M51" s="400"/>
      <c r="N51" s="400"/>
      <c r="O51" s="400">
        <v>0</v>
      </c>
      <c r="P51" s="399" t="s">
        <v>128</v>
      </c>
      <c r="Q51" s="386"/>
      <c r="R51" s="385"/>
    </row>
    <row r="52" spans="2:18" hidden="1" x14ac:dyDescent="0.2">
      <c r="B52" s="398"/>
      <c r="C52" s="404" t="s">
        <v>40</v>
      </c>
      <c r="D52" s="402"/>
      <c r="E52" s="402"/>
      <c r="F52" s="402"/>
      <c r="G52" s="401">
        <v>0</v>
      </c>
      <c r="H52" s="402"/>
      <c r="I52" s="402"/>
      <c r="J52" s="402"/>
      <c r="K52" s="401">
        <v>0</v>
      </c>
      <c r="L52" s="400"/>
      <c r="M52" s="400"/>
      <c r="N52" s="400"/>
      <c r="O52" s="400">
        <v>0</v>
      </c>
      <c r="P52" s="399" t="s">
        <v>128</v>
      </c>
      <c r="Q52" s="386"/>
      <c r="R52" s="385"/>
    </row>
    <row r="53" spans="2:18" hidden="1" x14ac:dyDescent="0.2">
      <c r="B53" s="405" t="s">
        <v>43</v>
      </c>
      <c r="C53" s="404" t="s">
        <v>39</v>
      </c>
      <c r="D53" s="402"/>
      <c r="E53" s="402"/>
      <c r="F53" s="402"/>
      <c r="G53" s="401">
        <v>0</v>
      </c>
      <c r="H53" s="402"/>
      <c r="I53" s="402"/>
      <c r="J53" s="402"/>
      <c r="K53" s="401">
        <v>-110000</v>
      </c>
      <c r="L53" s="400"/>
      <c r="M53" s="400"/>
      <c r="N53" s="400"/>
      <c r="O53" s="400">
        <v>-110000</v>
      </c>
      <c r="P53" s="399">
        <v>-100</v>
      </c>
      <c r="Q53" s="386"/>
      <c r="R53" s="385"/>
    </row>
    <row r="54" spans="2:18" hidden="1" x14ac:dyDescent="0.2">
      <c r="B54" s="398"/>
      <c r="C54" s="404" t="s">
        <v>131</v>
      </c>
      <c r="D54" s="402"/>
      <c r="E54" s="402"/>
      <c r="F54" s="402"/>
      <c r="G54" s="401">
        <v>0</v>
      </c>
      <c r="H54" s="402"/>
      <c r="I54" s="402"/>
      <c r="J54" s="402"/>
      <c r="K54" s="401">
        <v>0</v>
      </c>
      <c r="L54" s="400"/>
      <c r="M54" s="400"/>
      <c r="N54" s="400"/>
      <c r="O54" s="400">
        <v>0</v>
      </c>
      <c r="P54" s="399" t="s">
        <v>128</v>
      </c>
      <c r="Q54" s="386"/>
      <c r="R54" s="385"/>
    </row>
    <row r="55" spans="2:18" hidden="1" x14ac:dyDescent="0.2">
      <c r="B55" s="398"/>
      <c r="C55" s="409" t="s">
        <v>130</v>
      </c>
      <c r="D55" s="402"/>
      <c r="E55" s="402"/>
      <c r="F55" s="402"/>
      <c r="G55" s="401">
        <v>-19000</v>
      </c>
      <c r="H55" s="402"/>
      <c r="I55" s="402"/>
      <c r="J55" s="402"/>
      <c r="K55" s="401">
        <v>998</v>
      </c>
      <c r="L55" s="400"/>
      <c r="M55" s="400"/>
      <c r="N55" s="400"/>
      <c r="O55" s="400">
        <v>-18002</v>
      </c>
      <c r="P55" s="399">
        <v>-94.7</v>
      </c>
      <c r="Q55" s="386"/>
      <c r="R55" s="385"/>
    </row>
    <row r="56" spans="2:18" hidden="1" x14ac:dyDescent="0.2">
      <c r="B56" s="398"/>
      <c r="C56" s="408" t="s">
        <v>129</v>
      </c>
      <c r="D56" s="394"/>
      <c r="E56" s="394"/>
      <c r="F56" s="394"/>
      <c r="G56" s="393">
        <v>0</v>
      </c>
      <c r="H56" s="394"/>
      <c r="I56" s="394"/>
      <c r="J56" s="394"/>
      <c r="K56" s="393">
        <v>0</v>
      </c>
      <c r="L56" s="392"/>
      <c r="M56" s="392"/>
      <c r="N56" s="392"/>
      <c r="O56" s="392">
        <v>0</v>
      </c>
      <c r="P56" s="391" t="s">
        <v>128</v>
      </c>
      <c r="Q56" s="386"/>
      <c r="R56" s="385"/>
    </row>
    <row r="57" spans="2:18" ht="18" hidden="1" thickBot="1" x14ac:dyDescent="0.25">
      <c r="B57" s="407"/>
      <c r="C57" s="406" t="s">
        <v>37</v>
      </c>
      <c r="D57" s="390"/>
      <c r="E57" s="390"/>
      <c r="F57" s="390"/>
      <c r="G57" s="389">
        <v>-226821</v>
      </c>
      <c r="H57" s="390"/>
      <c r="I57" s="390"/>
      <c r="J57" s="390"/>
      <c r="K57" s="389">
        <v>-389751</v>
      </c>
      <c r="L57" s="388"/>
      <c r="M57" s="388"/>
      <c r="N57" s="388"/>
      <c r="O57" s="388">
        <v>-616572</v>
      </c>
      <c r="P57" s="387">
        <v>-6.5</v>
      </c>
      <c r="Q57" s="386"/>
      <c r="R57" s="385"/>
    </row>
    <row r="58" spans="2:18" hidden="1" x14ac:dyDescent="0.2">
      <c r="B58" s="398"/>
      <c r="C58" s="404" t="s">
        <v>55</v>
      </c>
      <c r="D58" s="402"/>
      <c r="E58" s="402"/>
      <c r="F58" s="402"/>
      <c r="G58" s="401">
        <v>-66094</v>
      </c>
      <c r="H58" s="402"/>
      <c r="I58" s="402"/>
      <c r="J58" s="402"/>
      <c r="K58" s="401">
        <v>-193889</v>
      </c>
      <c r="L58" s="400"/>
      <c r="M58" s="400"/>
      <c r="N58" s="400"/>
      <c r="O58" s="400">
        <v>-259983</v>
      </c>
      <c r="P58" s="399">
        <v>-19.399999999999999</v>
      </c>
      <c r="Q58" s="386"/>
      <c r="R58" s="385"/>
    </row>
    <row r="59" spans="2:18" hidden="1" x14ac:dyDescent="0.2">
      <c r="B59" s="398"/>
      <c r="C59" s="404" t="s">
        <v>54</v>
      </c>
      <c r="D59" s="402"/>
      <c r="E59" s="402"/>
      <c r="F59" s="402"/>
      <c r="G59" s="401">
        <v>35153</v>
      </c>
      <c r="H59" s="402"/>
      <c r="I59" s="402"/>
      <c r="J59" s="402"/>
      <c r="K59" s="401">
        <v>-16027</v>
      </c>
      <c r="L59" s="400"/>
      <c r="M59" s="400"/>
      <c r="N59" s="400"/>
      <c r="O59" s="400">
        <v>19126</v>
      </c>
      <c r="P59" s="399">
        <v>30.5</v>
      </c>
      <c r="Q59" s="386"/>
      <c r="R59" s="385"/>
    </row>
    <row r="60" spans="2:18" hidden="1" x14ac:dyDescent="0.2">
      <c r="B60" s="398"/>
      <c r="C60" s="404" t="s">
        <v>87</v>
      </c>
      <c r="D60" s="402"/>
      <c r="E60" s="402"/>
      <c r="F60" s="402"/>
      <c r="G60" s="401">
        <v>0</v>
      </c>
      <c r="H60" s="402"/>
      <c r="I60" s="402"/>
      <c r="J60" s="402"/>
      <c r="K60" s="401">
        <v>0</v>
      </c>
      <c r="L60" s="400"/>
      <c r="M60" s="400"/>
      <c r="N60" s="400"/>
      <c r="O60" s="400">
        <v>0</v>
      </c>
      <c r="P60" s="399" t="s">
        <v>128</v>
      </c>
      <c r="Q60" s="386"/>
      <c r="R60" s="385"/>
    </row>
    <row r="61" spans="2:18" hidden="1" x14ac:dyDescent="0.2">
      <c r="B61" s="398"/>
      <c r="C61" s="404" t="s">
        <v>52</v>
      </c>
      <c r="D61" s="402"/>
      <c r="E61" s="402"/>
      <c r="F61" s="402"/>
      <c r="G61" s="401">
        <v>497627</v>
      </c>
      <c r="H61" s="402"/>
      <c r="I61" s="402"/>
      <c r="J61" s="402"/>
      <c r="K61" s="401">
        <v>181374</v>
      </c>
      <c r="L61" s="400"/>
      <c r="M61" s="400"/>
      <c r="N61" s="400"/>
      <c r="O61" s="400">
        <v>679001</v>
      </c>
      <c r="P61" s="399">
        <v>3.5</v>
      </c>
      <c r="Q61" s="386"/>
      <c r="R61" s="385"/>
    </row>
    <row r="62" spans="2:18" hidden="1" x14ac:dyDescent="0.2">
      <c r="B62" s="405" t="s">
        <v>51</v>
      </c>
      <c r="C62" s="404" t="s">
        <v>50</v>
      </c>
      <c r="D62" s="402"/>
      <c r="E62" s="402"/>
      <c r="F62" s="402"/>
      <c r="G62" s="401">
        <v>250083</v>
      </c>
      <c r="H62" s="402"/>
      <c r="I62" s="402"/>
      <c r="J62" s="402"/>
      <c r="K62" s="401">
        <v>-429162</v>
      </c>
      <c r="L62" s="400"/>
      <c r="M62" s="400"/>
      <c r="N62" s="400"/>
      <c r="O62" s="400">
        <v>-179079</v>
      </c>
      <c r="P62" s="399">
        <v>-6.8</v>
      </c>
      <c r="Q62" s="386"/>
      <c r="R62" s="385"/>
    </row>
    <row r="63" spans="2:18" hidden="1" x14ac:dyDescent="0.2">
      <c r="B63" s="398"/>
      <c r="C63" s="404" t="s">
        <v>49</v>
      </c>
      <c r="D63" s="402"/>
      <c r="E63" s="402"/>
      <c r="F63" s="402"/>
      <c r="G63" s="401">
        <v>106983</v>
      </c>
      <c r="H63" s="402"/>
      <c r="I63" s="402"/>
      <c r="J63" s="402"/>
      <c r="K63" s="401">
        <v>-158004</v>
      </c>
      <c r="L63" s="400"/>
      <c r="M63" s="400"/>
      <c r="N63" s="400"/>
      <c r="O63" s="400">
        <v>-51021</v>
      </c>
      <c r="P63" s="399">
        <v>-2.7</v>
      </c>
      <c r="Q63" s="386"/>
      <c r="R63" s="385"/>
    </row>
    <row r="64" spans="2:18" hidden="1" x14ac:dyDescent="0.2">
      <c r="B64" s="405" t="s">
        <v>48</v>
      </c>
      <c r="C64" s="404" t="s">
        <v>47</v>
      </c>
      <c r="D64" s="402"/>
      <c r="E64" s="402"/>
      <c r="F64" s="402"/>
      <c r="G64" s="401">
        <v>14942</v>
      </c>
      <c r="H64" s="402"/>
      <c r="I64" s="402"/>
      <c r="J64" s="402"/>
      <c r="K64" s="401">
        <v>61429</v>
      </c>
      <c r="L64" s="400"/>
      <c r="M64" s="400"/>
      <c r="N64" s="400"/>
      <c r="O64" s="400">
        <v>76371</v>
      </c>
      <c r="P64" s="399">
        <v>57.7</v>
      </c>
      <c r="Q64" s="386"/>
      <c r="R64" s="385"/>
    </row>
    <row r="65" spans="2:18" hidden="1" x14ac:dyDescent="0.2">
      <c r="B65" s="398"/>
      <c r="C65" s="404" t="s">
        <v>46</v>
      </c>
      <c r="D65" s="402"/>
      <c r="E65" s="402"/>
      <c r="F65" s="402"/>
      <c r="G65" s="401">
        <v>-390</v>
      </c>
      <c r="H65" s="402"/>
      <c r="I65" s="402"/>
      <c r="J65" s="402"/>
      <c r="K65" s="401">
        <v>0</v>
      </c>
      <c r="L65" s="400"/>
      <c r="M65" s="400"/>
      <c r="N65" s="400"/>
      <c r="O65" s="400">
        <v>-390</v>
      </c>
      <c r="P65" s="399">
        <v>-37.9</v>
      </c>
      <c r="Q65" s="386"/>
      <c r="R65" s="385"/>
    </row>
    <row r="66" spans="2:18" hidden="1" x14ac:dyDescent="0.2">
      <c r="B66" s="405" t="s">
        <v>45</v>
      </c>
      <c r="C66" s="404" t="s">
        <v>86</v>
      </c>
      <c r="D66" s="402"/>
      <c r="E66" s="402"/>
      <c r="F66" s="402"/>
      <c r="G66" s="401">
        <v>3667</v>
      </c>
      <c r="H66" s="402"/>
      <c r="I66" s="402"/>
      <c r="J66" s="402"/>
      <c r="K66" s="401">
        <v>4730</v>
      </c>
      <c r="L66" s="400"/>
      <c r="M66" s="400"/>
      <c r="N66" s="400"/>
      <c r="O66" s="400">
        <v>8397</v>
      </c>
      <c r="P66" s="399">
        <v>18.5</v>
      </c>
      <c r="Q66" s="386"/>
      <c r="R66" s="385"/>
    </row>
    <row r="67" spans="2:18" hidden="1" x14ac:dyDescent="0.2">
      <c r="B67" s="398"/>
      <c r="C67" s="404" t="s">
        <v>85</v>
      </c>
      <c r="D67" s="402"/>
      <c r="E67" s="402"/>
      <c r="F67" s="402"/>
      <c r="G67" s="401">
        <v>72291</v>
      </c>
      <c r="H67" s="402"/>
      <c r="I67" s="402"/>
      <c r="J67" s="402"/>
      <c r="K67" s="401">
        <v>-20762</v>
      </c>
      <c r="L67" s="400"/>
      <c r="M67" s="400"/>
      <c r="N67" s="400"/>
      <c r="O67" s="400">
        <v>51529</v>
      </c>
      <c r="P67" s="399">
        <v>40</v>
      </c>
      <c r="Q67" s="386"/>
      <c r="R67" s="385"/>
    </row>
    <row r="68" spans="2:18" hidden="1" x14ac:dyDescent="0.2">
      <c r="B68" s="405" t="s">
        <v>43</v>
      </c>
      <c r="C68" s="404" t="s">
        <v>42</v>
      </c>
      <c r="D68" s="402"/>
      <c r="E68" s="402"/>
      <c r="F68" s="402"/>
      <c r="G68" s="401">
        <v>44063</v>
      </c>
      <c r="H68" s="402"/>
      <c r="I68" s="402"/>
      <c r="J68" s="402"/>
      <c r="K68" s="401">
        <v>-35195</v>
      </c>
      <c r="L68" s="400"/>
      <c r="M68" s="400"/>
      <c r="N68" s="400"/>
      <c r="O68" s="400">
        <v>8868</v>
      </c>
      <c r="P68" s="399">
        <v>5.0999999999999996</v>
      </c>
      <c r="Q68" s="386"/>
      <c r="R68" s="385"/>
    </row>
    <row r="69" spans="2:18" hidden="1" x14ac:dyDescent="0.2">
      <c r="B69" s="398"/>
      <c r="C69" s="404" t="s">
        <v>41</v>
      </c>
      <c r="D69" s="402"/>
      <c r="E69" s="402"/>
      <c r="F69" s="402"/>
      <c r="G69" s="401">
        <v>2</v>
      </c>
      <c r="H69" s="402"/>
      <c r="I69" s="402"/>
      <c r="J69" s="402"/>
      <c r="K69" s="401">
        <v>-8190</v>
      </c>
      <c r="L69" s="400"/>
      <c r="M69" s="400"/>
      <c r="N69" s="400"/>
      <c r="O69" s="400">
        <v>-8188</v>
      </c>
      <c r="P69" s="399">
        <v>-99.5</v>
      </c>
      <c r="Q69" s="386"/>
      <c r="R69" s="385"/>
    </row>
    <row r="70" spans="2:18" hidden="1" x14ac:dyDescent="0.2">
      <c r="B70" s="398"/>
      <c r="C70" s="404" t="s">
        <v>40</v>
      </c>
      <c r="D70" s="402"/>
      <c r="E70" s="402"/>
      <c r="F70" s="402"/>
      <c r="G70" s="401">
        <v>0</v>
      </c>
      <c r="H70" s="402"/>
      <c r="I70" s="402"/>
      <c r="J70" s="402"/>
      <c r="K70" s="401">
        <v>-32837</v>
      </c>
      <c r="L70" s="400"/>
      <c r="M70" s="400"/>
      <c r="N70" s="400"/>
      <c r="O70" s="400">
        <v>-32837</v>
      </c>
      <c r="P70" s="399">
        <v>-100</v>
      </c>
      <c r="Q70" s="386"/>
      <c r="R70" s="385"/>
    </row>
    <row r="71" spans="2:18" hidden="1" x14ac:dyDescent="0.2">
      <c r="B71" s="398"/>
      <c r="C71" s="403" t="s">
        <v>39</v>
      </c>
      <c r="D71" s="402"/>
      <c r="E71" s="402"/>
      <c r="F71" s="402"/>
      <c r="G71" s="401">
        <v>0</v>
      </c>
      <c r="H71" s="402"/>
      <c r="I71" s="402"/>
      <c r="J71" s="402"/>
      <c r="K71" s="401">
        <v>-40926</v>
      </c>
      <c r="L71" s="400"/>
      <c r="M71" s="400"/>
      <c r="N71" s="400"/>
      <c r="O71" s="400">
        <v>-40926</v>
      </c>
      <c r="P71" s="399">
        <v>-100</v>
      </c>
      <c r="Q71" s="386"/>
      <c r="R71" s="385"/>
    </row>
    <row r="72" spans="2:18" hidden="1" x14ac:dyDescent="0.2">
      <c r="B72" s="398"/>
      <c r="C72" s="397" t="s">
        <v>127</v>
      </c>
      <c r="D72" s="394"/>
      <c r="E72" s="394"/>
      <c r="F72" s="394"/>
      <c r="G72" s="393">
        <v>-41688</v>
      </c>
      <c r="H72" s="394"/>
      <c r="I72" s="394"/>
      <c r="J72" s="394"/>
      <c r="K72" s="393">
        <v>719</v>
      </c>
      <c r="L72" s="392"/>
      <c r="M72" s="392"/>
      <c r="N72" s="392"/>
      <c r="O72" s="392">
        <v>-40969</v>
      </c>
      <c r="P72" s="391">
        <v>-49.6</v>
      </c>
      <c r="Q72" s="386"/>
      <c r="R72" s="385"/>
    </row>
    <row r="73" spans="2:18" hidden="1" x14ac:dyDescent="0.2">
      <c r="B73" s="396"/>
      <c r="C73" s="395" t="s">
        <v>37</v>
      </c>
      <c r="D73" s="394"/>
      <c r="E73" s="394"/>
      <c r="F73" s="394"/>
      <c r="G73" s="393">
        <v>916639</v>
      </c>
      <c r="H73" s="394"/>
      <c r="I73" s="394"/>
      <c r="J73" s="394"/>
      <c r="K73" s="393">
        <v>-686740</v>
      </c>
      <c r="L73" s="392"/>
      <c r="M73" s="392"/>
      <c r="N73" s="392"/>
      <c r="O73" s="392">
        <v>229899</v>
      </c>
      <c r="P73" s="391">
        <v>0.9</v>
      </c>
      <c r="Q73" s="386"/>
      <c r="R73" s="385"/>
    </row>
    <row r="74" spans="2:18" ht="18" hidden="1" thickBot="1" x14ac:dyDescent="0.25">
      <c r="B74" s="816" t="s">
        <v>36</v>
      </c>
      <c r="C74" s="817"/>
      <c r="D74" s="390"/>
      <c r="E74" s="390"/>
      <c r="F74" s="390"/>
      <c r="G74" s="389">
        <v>689818</v>
      </c>
      <c r="H74" s="390"/>
      <c r="I74" s="390"/>
      <c r="J74" s="390"/>
      <c r="K74" s="389">
        <v>-1076491</v>
      </c>
      <c r="L74" s="388"/>
      <c r="M74" s="388"/>
      <c r="N74" s="388"/>
      <c r="O74" s="388">
        <v>-386673</v>
      </c>
      <c r="P74" s="387">
        <v>-1.1000000000000001</v>
      </c>
      <c r="Q74" s="386"/>
      <c r="R74" s="385"/>
    </row>
    <row r="75" spans="2:18" hidden="1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2:18" hidden="1" x14ac:dyDescent="0.2">
      <c r="B76" s="1" t="s">
        <v>126</v>
      </c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2:18" hidden="1" x14ac:dyDescent="0.2">
      <c r="L77" s="1"/>
      <c r="M77" s="1"/>
      <c r="N77" s="1"/>
      <c r="O77" s="383">
        <v>560714</v>
      </c>
      <c r="P77" s="382">
        <v>2.2999999999999998</v>
      </c>
    </row>
    <row r="78" spans="2:18" hidden="1" x14ac:dyDescent="0.2">
      <c r="L78" s="384"/>
      <c r="M78" s="384"/>
      <c r="N78" s="384"/>
      <c r="O78" s="1"/>
      <c r="P78" s="1"/>
    </row>
    <row r="79" spans="2:18" hidden="1" x14ac:dyDescent="0.2">
      <c r="L79" s="1"/>
      <c r="M79" s="1"/>
      <c r="N79" s="1"/>
      <c r="O79" s="383">
        <v>-665837</v>
      </c>
      <c r="P79" s="382">
        <v>-16.2</v>
      </c>
    </row>
  </sheetData>
  <mergeCells count="10">
    <mergeCell ref="D3:G4"/>
    <mergeCell ref="H3:K4"/>
    <mergeCell ref="L3:P4"/>
    <mergeCell ref="H2:K2"/>
    <mergeCell ref="B74:C74"/>
    <mergeCell ref="D41:G41"/>
    <mergeCell ref="H41:K41"/>
    <mergeCell ref="B5:C5"/>
    <mergeCell ref="B36:C36"/>
    <mergeCell ref="B42:C42"/>
  </mergeCells>
  <phoneticPr fontId="3"/>
  <pageMargins left="0.78740157480314965" right="0" top="0.78740157480314965" bottom="0" header="0.51181102362204722" footer="0.51181102362204722"/>
  <pageSetup paperSize="9" scale="67" orientation="landscape" r:id="rId1"/>
  <headerFooter alignWithMargins="0"/>
  <rowBreaks count="1" manualBreakCount="1">
    <brk id="3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R53"/>
  <sheetViews>
    <sheetView showGridLines="0" showZeros="0" zoomScaleNormal="100" workbookViewId="0">
      <pane xSplit="5" ySplit="5" topLeftCell="F20" activePane="bottomRight" state="frozen"/>
      <selection pane="topRight" activeCell="F1" sqref="F1"/>
      <selection pane="bottomLeft" activeCell="A6" sqref="A6"/>
      <selection pane="bottomRight" activeCell="B1" sqref="B1"/>
    </sheetView>
  </sheetViews>
  <sheetFormatPr defaultColWidth="10.69921875" defaultRowHeight="17.25" x14ac:dyDescent="0.2"/>
  <cols>
    <col min="1" max="1" width="0.8984375" style="42" customWidth="1"/>
    <col min="2" max="2" width="1.69921875" style="42" customWidth="1"/>
    <col min="3" max="3" width="10.69921875" style="42" customWidth="1"/>
    <col min="4" max="4" width="7" style="42" customWidth="1"/>
    <col min="5" max="5" width="5.59765625" style="42" customWidth="1"/>
    <col min="6" max="6" width="3.796875" style="42" customWidth="1"/>
    <col min="7" max="7" width="9.69921875" style="42" customWidth="1"/>
    <col min="8" max="8" width="3.796875" style="42" customWidth="1"/>
    <col min="9" max="9" width="9.69921875" style="42" customWidth="1"/>
    <col min="10" max="10" width="3.796875" style="42" customWidth="1"/>
    <col min="11" max="11" width="9.69921875" style="42" customWidth="1"/>
    <col min="12" max="12" width="3.796875" style="42" customWidth="1"/>
    <col min="13" max="13" width="9.69921875" style="42" customWidth="1"/>
    <col min="14" max="14" width="3.796875" style="42" customWidth="1"/>
    <col min="15" max="15" width="9.69921875" style="42" customWidth="1"/>
    <col min="16" max="16" width="4.796875" style="42" customWidth="1"/>
    <col min="17" max="17" width="9.69921875" style="42" customWidth="1"/>
    <col min="18" max="18" width="2.5" style="42" customWidth="1"/>
    <col min="19" max="16384" width="10.69921875" style="42"/>
  </cols>
  <sheetData>
    <row r="1" spans="1:18" ht="14.1" customHeight="1" x14ac:dyDescent="0.2">
      <c r="B1" s="584" t="s">
        <v>200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3"/>
    </row>
    <row r="2" spans="1:18" ht="14.1" customHeight="1" thickBot="1" x14ac:dyDescent="0.25">
      <c r="B2" s="510"/>
      <c r="C2" s="510"/>
      <c r="D2" s="510"/>
      <c r="E2" s="510"/>
      <c r="F2" s="510"/>
      <c r="G2" s="510"/>
      <c r="H2" s="510"/>
      <c r="I2" s="510"/>
      <c r="J2" s="510"/>
      <c r="K2" s="510"/>
      <c r="L2" s="510"/>
      <c r="M2" s="510"/>
      <c r="N2" s="510"/>
      <c r="O2" s="510"/>
      <c r="P2" s="7"/>
      <c r="Q2" s="583" t="s">
        <v>199</v>
      </c>
      <c r="R2" s="8"/>
    </row>
    <row r="3" spans="1:18" ht="14.1" customHeight="1" x14ac:dyDescent="0.2">
      <c r="B3" s="582"/>
      <c r="C3" s="581"/>
      <c r="D3" s="580"/>
      <c r="E3" s="579"/>
      <c r="F3" s="577"/>
      <c r="G3" s="578"/>
      <c r="H3" s="577"/>
      <c r="I3" s="578"/>
      <c r="J3" s="577"/>
      <c r="K3" s="578"/>
      <c r="L3" s="577"/>
      <c r="M3" s="578"/>
      <c r="N3" s="577"/>
      <c r="O3" s="576"/>
      <c r="P3" s="847" t="s">
        <v>198</v>
      </c>
      <c r="Q3" s="848"/>
      <c r="R3" s="10"/>
    </row>
    <row r="4" spans="1:18" ht="14.1" customHeight="1" x14ac:dyDescent="0.2">
      <c r="B4" s="851" t="s">
        <v>197</v>
      </c>
      <c r="C4" s="852"/>
      <c r="D4" s="574" t="s">
        <v>196</v>
      </c>
      <c r="E4" s="849" t="s">
        <v>195</v>
      </c>
      <c r="F4" s="771" t="s">
        <v>194</v>
      </c>
      <c r="G4" s="773"/>
      <c r="H4" s="771" t="s">
        <v>193</v>
      </c>
      <c r="I4" s="773"/>
      <c r="J4" s="771" t="s">
        <v>192</v>
      </c>
      <c r="K4" s="773"/>
      <c r="L4" s="771" t="s">
        <v>191</v>
      </c>
      <c r="M4" s="773"/>
      <c r="N4" s="771" t="s">
        <v>190</v>
      </c>
      <c r="O4" s="773"/>
      <c r="P4" s="771" t="s">
        <v>189</v>
      </c>
      <c r="Q4" s="772"/>
      <c r="R4" s="10"/>
    </row>
    <row r="5" spans="1:18" ht="14.1" customHeight="1" thickBot="1" x14ac:dyDescent="0.25">
      <c r="B5" s="855"/>
      <c r="C5" s="856"/>
      <c r="D5" s="573"/>
      <c r="E5" s="850"/>
      <c r="F5" s="572" t="s">
        <v>188</v>
      </c>
      <c r="G5" s="571" t="s">
        <v>187</v>
      </c>
      <c r="H5" s="572" t="s">
        <v>188</v>
      </c>
      <c r="I5" s="571" t="s">
        <v>187</v>
      </c>
      <c r="J5" s="572" t="s">
        <v>188</v>
      </c>
      <c r="K5" s="571" t="s">
        <v>187</v>
      </c>
      <c r="L5" s="572" t="s">
        <v>188</v>
      </c>
      <c r="M5" s="571" t="s">
        <v>187</v>
      </c>
      <c r="N5" s="572" t="s">
        <v>188</v>
      </c>
      <c r="O5" s="571" t="s">
        <v>187</v>
      </c>
      <c r="P5" s="572" t="s">
        <v>188</v>
      </c>
      <c r="Q5" s="571" t="s">
        <v>187</v>
      </c>
      <c r="R5" s="10"/>
    </row>
    <row r="6" spans="1:18" ht="14.1" customHeight="1" x14ac:dyDescent="0.2">
      <c r="B6" s="853" t="s">
        <v>186</v>
      </c>
      <c r="C6" s="854"/>
      <c r="D6" s="826" t="s">
        <v>170</v>
      </c>
      <c r="E6" s="570" t="s">
        <v>168</v>
      </c>
      <c r="F6" s="569">
        <v>21</v>
      </c>
      <c r="G6" s="568">
        <v>4159855</v>
      </c>
      <c r="H6" s="569">
        <v>20</v>
      </c>
      <c r="I6" s="568">
        <v>4998509</v>
      </c>
      <c r="J6" s="569">
        <v>23</v>
      </c>
      <c r="K6" s="568">
        <v>4967667</v>
      </c>
      <c r="L6" s="569">
        <v>21</v>
      </c>
      <c r="M6" s="568">
        <v>4813806</v>
      </c>
      <c r="N6" s="569">
        <v>19</v>
      </c>
      <c r="O6" s="568">
        <v>4745454</v>
      </c>
      <c r="P6" s="567">
        <v>-2</v>
      </c>
      <c r="Q6" s="566">
        <v>-68352</v>
      </c>
      <c r="R6" s="10"/>
    </row>
    <row r="7" spans="1:18" ht="14.1" customHeight="1" x14ac:dyDescent="0.2">
      <c r="A7" s="565"/>
      <c r="B7" s="837"/>
      <c r="C7" s="838"/>
      <c r="D7" s="832"/>
      <c r="E7" s="548" t="s">
        <v>167</v>
      </c>
      <c r="F7" s="564">
        <v>5</v>
      </c>
      <c r="G7" s="563">
        <v>-105377</v>
      </c>
      <c r="H7" s="564">
        <v>6</v>
      </c>
      <c r="I7" s="563">
        <v>-70249</v>
      </c>
      <c r="J7" s="564">
        <v>3</v>
      </c>
      <c r="K7" s="563">
        <v>-260686</v>
      </c>
      <c r="L7" s="564">
        <v>8</v>
      </c>
      <c r="M7" s="563">
        <v>-405373</v>
      </c>
      <c r="N7" s="564">
        <v>10</v>
      </c>
      <c r="O7" s="563">
        <v>416368</v>
      </c>
      <c r="P7" s="549">
        <v>2</v>
      </c>
      <c r="Q7" s="561">
        <v>821741</v>
      </c>
      <c r="R7" s="10"/>
    </row>
    <row r="8" spans="1:18" ht="14.1" customHeight="1" x14ac:dyDescent="0.2">
      <c r="B8" s="839" t="s">
        <v>185</v>
      </c>
      <c r="C8" s="836"/>
      <c r="D8" s="831" t="s">
        <v>169</v>
      </c>
      <c r="E8" s="552" t="s">
        <v>168</v>
      </c>
      <c r="F8" s="557">
        <v>7</v>
      </c>
      <c r="G8" s="556">
        <v>98772</v>
      </c>
      <c r="H8" s="557">
        <v>7</v>
      </c>
      <c r="I8" s="556">
        <v>46795</v>
      </c>
      <c r="J8" s="557">
        <v>6</v>
      </c>
      <c r="K8" s="556">
        <v>421351</v>
      </c>
      <c r="L8" s="557">
        <v>2</v>
      </c>
      <c r="M8" s="556">
        <v>2076</v>
      </c>
      <c r="N8" s="557">
        <v>2</v>
      </c>
      <c r="O8" s="556">
        <v>7902</v>
      </c>
      <c r="P8" s="562">
        <v>0</v>
      </c>
      <c r="Q8" s="539">
        <v>5826</v>
      </c>
      <c r="R8" s="10"/>
    </row>
    <row r="9" spans="1:18" ht="14.1" customHeight="1" x14ac:dyDescent="0.2">
      <c r="B9" s="837"/>
      <c r="C9" s="838"/>
      <c r="D9" s="832"/>
      <c r="E9" s="555" t="s">
        <v>167</v>
      </c>
      <c r="F9" s="554"/>
      <c r="G9" s="553"/>
      <c r="H9" s="554"/>
      <c r="I9" s="553"/>
      <c r="J9" s="554">
        <v>1</v>
      </c>
      <c r="K9" s="553">
        <v>-385311</v>
      </c>
      <c r="L9" s="554">
        <v>0</v>
      </c>
      <c r="M9" s="553"/>
      <c r="N9" s="554"/>
      <c r="O9" s="553"/>
      <c r="P9" s="549">
        <v>0</v>
      </c>
      <c r="Q9" s="533">
        <v>0</v>
      </c>
      <c r="R9" s="10"/>
    </row>
    <row r="10" spans="1:18" ht="14.1" customHeight="1" x14ac:dyDescent="0.2">
      <c r="B10" s="839" t="s">
        <v>184</v>
      </c>
      <c r="C10" s="836"/>
      <c r="D10" s="831" t="s">
        <v>170</v>
      </c>
      <c r="E10" s="552" t="s">
        <v>168</v>
      </c>
      <c r="F10" s="557">
        <v>3</v>
      </c>
      <c r="G10" s="556">
        <v>23706</v>
      </c>
      <c r="H10" s="557">
        <v>3</v>
      </c>
      <c r="I10" s="556">
        <v>36528</v>
      </c>
      <c r="J10" s="557">
        <v>3</v>
      </c>
      <c r="K10" s="556">
        <v>58075</v>
      </c>
      <c r="L10" s="557">
        <v>3</v>
      </c>
      <c r="M10" s="556">
        <v>46887</v>
      </c>
      <c r="N10" s="557">
        <v>2</v>
      </c>
      <c r="O10" s="556">
        <v>42605</v>
      </c>
      <c r="P10" s="562">
        <v>-1</v>
      </c>
      <c r="Q10" s="558">
        <v>-4282</v>
      </c>
      <c r="R10" s="10"/>
    </row>
    <row r="11" spans="1:18" ht="14.1" customHeight="1" x14ac:dyDescent="0.2">
      <c r="B11" s="837"/>
      <c r="C11" s="838"/>
      <c r="D11" s="832"/>
      <c r="E11" s="555" t="s">
        <v>167</v>
      </c>
      <c r="F11" s="554"/>
      <c r="G11" s="553"/>
      <c r="H11" s="554"/>
      <c r="I11" s="553"/>
      <c r="J11" s="554"/>
      <c r="K11" s="553"/>
      <c r="L11" s="554"/>
      <c r="M11" s="553"/>
      <c r="N11" s="554">
        <v>1</v>
      </c>
      <c r="O11" s="553">
        <v>-2722</v>
      </c>
      <c r="P11" s="549">
        <v>1</v>
      </c>
      <c r="Q11" s="533">
        <v>-2722</v>
      </c>
      <c r="R11" s="10"/>
    </row>
    <row r="12" spans="1:18" ht="14.1" customHeight="1" x14ac:dyDescent="0.2">
      <c r="B12" s="835" t="s">
        <v>183</v>
      </c>
      <c r="C12" s="836"/>
      <c r="D12" s="831" t="s">
        <v>169</v>
      </c>
      <c r="E12" s="552" t="s">
        <v>168</v>
      </c>
      <c r="F12" s="557">
        <v>1</v>
      </c>
      <c r="G12" s="556">
        <v>1</v>
      </c>
      <c r="H12" s="557">
        <v>1</v>
      </c>
      <c r="I12" s="556">
        <v>1</v>
      </c>
      <c r="J12" s="557">
        <v>1</v>
      </c>
      <c r="K12" s="556">
        <v>1</v>
      </c>
      <c r="L12" s="557">
        <v>1</v>
      </c>
      <c r="M12" s="556">
        <v>1</v>
      </c>
      <c r="N12" s="557">
        <v>1</v>
      </c>
      <c r="O12" s="556">
        <v>1</v>
      </c>
      <c r="P12" s="562">
        <v>0</v>
      </c>
      <c r="Q12" s="558">
        <v>0</v>
      </c>
      <c r="R12" s="10"/>
    </row>
    <row r="13" spans="1:18" ht="14.1" customHeight="1" x14ac:dyDescent="0.2">
      <c r="B13" s="837"/>
      <c r="C13" s="838"/>
      <c r="D13" s="832"/>
      <c r="E13" s="555" t="s">
        <v>167</v>
      </c>
      <c r="F13" s="554"/>
      <c r="G13" s="553"/>
      <c r="H13" s="554"/>
      <c r="I13" s="553"/>
      <c r="J13" s="554"/>
      <c r="K13" s="553"/>
      <c r="L13" s="554"/>
      <c r="M13" s="553"/>
      <c r="N13" s="554"/>
      <c r="O13" s="553"/>
      <c r="P13" s="545">
        <v>0</v>
      </c>
      <c r="Q13" s="561">
        <v>0</v>
      </c>
      <c r="R13" s="10"/>
    </row>
    <row r="14" spans="1:18" ht="14.1" customHeight="1" x14ac:dyDescent="0.2">
      <c r="B14" s="839" t="s">
        <v>182</v>
      </c>
      <c r="C14" s="836"/>
      <c r="D14" s="831" t="s">
        <v>169</v>
      </c>
      <c r="E14" s="552" t="s">
        <v>168</v>
      </c>
      <c r="F14" s="557"/>
      <c r="G14" s="556"/>
      <c r="H14" s="557"/>
      <c r="I14" s="556"/>
      <c r="J14" s="557"/>
      <c r="K14" s="556"/>
      <c r="L14" s="557"/>
      <c r="M14" s="556"/>
      <c r="N14" s="557"/>
      <c r="O14" s="556"/>
      <c r="P14" s="540">
        <v>0</v>
      </c>
      <c r="Q14" s="539">
        <v>0</v>
      </c>
      <c r="R14" s="10"/>
    </row>
    <row r="15" spans="1:18" ht="14.1" customHeight="1" x14ac:dyDescent="0.2">
      <c r="B15" s="837"/>
      <c r="C15" s="838"/>
      <c r="D15" s="832"/>
      <c r="E15" s="555" t="s">
        <v>167</v>
      </c>
      <c r="F15" s="554"/>
      <c r="G15" s="553"/>
      <c r="H15" s="554"/>
      <c r="I15" s="553"/>
      <c r="J15" s="554"/>
      <c r="K15" s="553"/>
      <c r="L15" s="554"/>
      <c r="M15" s="553"/>
      <c r="N15" s="554"/>
      <c r="O15" s="553"/>
      <c r="P15" s="545">
        <v>0</v>
      </c>
      <c r="Q15" s="561">
        <v>0</v>
      </c>
      <c r="R15" s="10"/>
    </row>
    <row r="16" spans="1:18" ht="14.1" customHeight="1" x14ac:dyDescent="0.2">
      <c r="B16" s="839" t="s">
        <v>181</v>
      </c>
      <c r="C16" s="836"/>
      <c r="D16" s="831" t="s">
        <v>170</v>
      </c>
      <c r="E16" s="552" t="s">
        <v>168</v>
      </c>
      <c r="F16" s="557"/>
      <c r="G16" s="556"/>
      <c r="H16" s="557"/>
      <c r="I16" s="556"/>
      <c r="J16" s="557"/>
      <c r="K16" s="556"/>
      <c r="L16" s="557"/>
      <c r="M16" s="556"/>
      <c r="N16" s="557"/>
      <c r="O16" s="556"/>
      <c r="P16" s="540">
        <v>0</v>
      </c>
      <c r="Q16" s="539">
        <v>0</v>
      </c>
      <c r="R16" s="10"/>
    </row>
    <row r="17" spans="2:18" ht="14.1" customHeight="1" x14ac:dyDescent="0.2">
      <c r="B17" s="837"/>
      <c r="C17" s="838"/>
      <c r="D17" s="832"/>
      <c r="E17" s="555" t="s">
        <v>167</v>
      </c>
      <c r="F17" s="554"/>
      <c r="G17" s="553"/>
      <c r="H17" s="554"/>
      <c r="I17" s="553"/>
      <c r="J17" s="554"/>
      <c r="K17" s="553"/>
      <c r="L17" s="554"/>
      <c r="M17" s="553"/>
      <c r="N17" s="554"/>
      <c r="O17" s="553"/>
      <c r="P17" s="545">
        <v>0</v>
      </c>
      <c r="Q17" s="561">
        <v>0</v>
      </c>
      <c r="R17" s="10"/>
    </row>
    <row r="18" spans="2:18" ht="14.1" customHeight="1" x14ac:dyDescent="0.2">
      <c r="B18" s="835" t="s">
        <v>180</v>
      </c>
      <c r="C18" s="836"/>
      <c r="D18" s="831" t="s">
        <v>170</v>
      </c>
      <c r="E18" s="552" t="s">
        <v>168</v>
      </c>
      <c r="F18" s="557">
        <v>6</v>
      </c>
      <c r="G18" s="556">
        <v>1457549</v>
      </c>
      <c r="H18" s="557">
        <v>9</v>
      </c>
      <c r="I18" s="556">
        <v>1279845</v>
      </c>
      <c r="J18" s="557">
        <v>11</v>
      </c>
      <c r="K18" s="556">
        <v>804904</v>
      </c>
      <c r="L18" s="557">
        <v>6</v>
      </c>
      <c r="M18" s="556">
        <v>1055007</v>
      </c>
      <c r="N18" s="557">
        <v>6</v>
      </c>
      <c r="O18" s="556">
        <v>1109936</v>
      </c>
      <c r="P18" s="540">
        <v>0</v>
      </c>
      <c r="Q18" s="539">
        <v>54929</v>
      </c>
      <c r="R18" s="10"/>
    </row>
    <row r="19" spans="2:18" ht="14.1" customHeight="1" x14ac:dyDescent="0.2">
      <c r="B19" s="837"/>
      <c r="C19" s="838"/>
      <c r="D19" s="832"/>
      <c r="E19" s="555" t="s">
        <v>167</v>
      </c>
      <c r="F19" s="554">
        <v>7</v>
      </c>
      <c r="G19" s="553">
        <v>-873571</v>
      </c>
      <c r="H19" s="554">
        <v>4</v>
      </c>
      <c r="I19" s="553">
        <v>-374612</v>
      </c>
      <c r="J19" s="554">
        <v>2</v>
      </c>
      <c r="K19" s="553">
        <v>-330351</v>
      </c>
      <c r="L19" s="554">
        <v>5</v>
      </c>
      <c r="M19" s="553">
        <v>-604372</v>
      </c>
      <c r="N19" s="554">
        <v>5</v>
      </c>
      <c r="O19" s="553">
        <v>-883627</v>
      </c>
      <c r="P19" s="525">
        <v>0</v>
      </c>
      <c r="Q19" s="560">
        <v>-279255</v>
      </c>
      <c r="R19" s="10"/>
    </row>
    <row r="20" spans="2:18" ht="14.1" customHeight="1" x14ac:dyDescent="0.2">
      <c r="B20" s="839" t="s">
        <v>179</v>
      </c>
      <c r="C20" s="836"/>
      <c r="D20" s="831" t="s">
        <v>170</v>
      </c>
      <c r="E20" s="552" t="s">
        <v>168</v>
      </c>
      <c r="F20" s="557">
        <v>8</v>
      </c>
      <c r="G20" s="556">
        <v>2436019</v>
      </c>
      <c r="H20" s="557">
        <v>10</v>
      </c>
      <c r="I20" s="556">
        <v>2415687</v>
      </c>
      <c r="J20" s="557">
        <v>11</v>
      </c>
      <c r="K20" s="556">
        <v>2627481</v>
      </c>
      <c r="L20" s="557">
        <v>17</v>
      </c>
      <c r="M20" s="556">
        <v>3742567</v>
      </c>
      <c r="N20" s="557">
        <v>18</v>
      </c>
      <c r="O20" s="556">
        <v>4841406</v>
      </c>
      <c r="P20" s="559">
        <v>1</v>
      </c>
      <c r="Q20" s="558">
        <v>1098839</v>
      </c>
      <c r="R20" s="10"/>
    </row>
    <row r="21" spans="2:18" ht="14.1" customHeight="1" x14ac:dyDescent="0.2">
      <c r="B21" s="841"/>
      <c r="C21" s="843"/>
      <c r="D21" s="832"/>
      <c r="E21" s="555" t="s">
        <v>167</v>
      </c>
      <c r="F21" s="554">
        <v>3</v>
      </c>
      <c r="G21" s="553">
        <v>-226855</v>
      </c>
      <c r="H21" s="554">
        <v>3</v>
      </c>
      <c r="I21" s="553">
        <v>-979137</v>
      </c>
      <c r="J21" s="554">
        <v>5</v>
      </c>
      <c r="K21" s="553">
        <v>-505163</v>
      </c>
      <c r="L21" s="554">
        <v>3</v>
      </c>
      <c r="M21" s="553">
        <v>-205652</v>
      </c>
      <c r="N21" s="554">
        <v>2</v>
      </c>
      <c r="O21" s="553">
        <v>-193770</v>
      </c>
      <c r="P21" s="545">
        <v>-1</v>
      </c>
      <c r="Q21" s="544">
        <v>11882</v>
      </c>
      <c r="R21" s="10"/>
    </row>
    <row r="22" spans="2:18" ht="14.1" customHeight="1" x14ac:dyDescent="0.2">
      <c r="B22" s="844"/>
      <c r="C22" s="829"/>
      <c r="D22" s="831" t="s">
        <v>169</v>
      </c>
      <c r="E22" s="552" t="s">
        <v>168</v>
      </c>
      <c r="F22" s="557">
        <v>47</v>
      </c>
      <c r="G22" s="556">
        <v>814760</v>
      </c>
      <c r="H22" s="557">
        <v>45</v>
      </c>
      <c r="I22" s="556">
        <v>722800</v>
      </c>
      <c r="J22" s="557">
        <v>42</v>
      </c>
      <c r="K22" s="556">
        <v>689125</v>
      </c>
      <c r="L22" s="557">
        <v>38</v>
      </c>
      <c r="M22" s="556">
        <v>544906</v>
      </c>
      <c r="N22" s="557">
        <v>38</v>
      </c>
      <c r="O22" s="556">
        <v>707994</v>
      </c>
      <c r="P22" s="549">
        <v>0</v>
      </c>
      <c r="Q22" s="533">
        <v>163088</v>
      </c>
      <c r="R22" s="10"/>
    </row>
    <row r="23" spans="2:18" ht="14.1" customHeight="1" x14ac:dyDescent="0.2">
      <c r="B23" s="845"/>
      <c r="C23" s="846"/>
      <c r="D23" s="832"/>
      <c r="E23" s="555" t="s">
        <v>167</v>
      </c>
      <c r="F23" s="554">
        <v>1</v>
      </c>
      <c r="G23" s="553">
        <v>-64365</v>
      </c>
      <c r="H23" s="554">
        <v>1</v>
      </c>
      <c r="I23" s="553">
        <v>-10191</v>
      </c>
      <c r="J23" s="554">
        <v>1</v>
      </c>
      <c r="K23" s="553">
        <v>-25522</v>
      </c>
      <c r="L23" s="554">
        <v>1</v>
      </c>
      <c r="M23" s="553">
        <v>-21382</v>
      </c>
      <c r="N23" s="554">
        <v>1</v>
      </c>
      <c r="O23" s="553">
        <v>-77426</v>
      </c>
      <c r="P23" s="545">
        <v>0</v>
      </c>
      <c r="Q23" s="544">
        <v>-56044</v>
      </c>
      <c r="R23" s="10"/>
    </row>
    <row r="24" spans="2:18" ht="14.1" customHeight="1" x14ac:dyDescent="0.2">
      <c r="B24" s="835" t="s">
        <v>178</v>
      </c>
      <c r="C24" s="836"/>
      <c r="D24" s="831" t="s">
        <v>169</v>
      </c>
      <c r="E24" s="552" t="s">
        <v>168</v>
      </c>
      <c r="F24" s="557">
        <v>2</v>
      </c>
      <c r="G24" s="556">
        <v>2064</v>
      </c>
      <c r="H24" s="557">
        <v>2</v>
      </c>
      <c r="I24" s="556">
        <v>4484</v>
      </c>
      <c r="J24" s="557">
        <v>2</v>
      </c>
      <c r="K24" s="556">
        <v>7146</v>
      </c>
      <c r="L24" s="557">
        <v>2</v>
      </c>
      <c r="M24" s="556">
        <v>1094</v>
      </c>
      <c r="N24" s="557">
        <v>1</v>
      </c>
      <c r="O24" s="556">
        <v>3500</v>
      </c>
      <c r="P24" s="549">
        <v>-1</v>
      </c>
      <c r="Q24" s="533">
        <v>2406</v>
      </c>
      <c r="R24" s="10"/>
    </row>
    <row r="25" spans="2:18" ht="14.1" customHeight="1" x14ac:dyDescent="0.2">
      <c r="B25" s="837"/>
      <c r="C25" s="838"/>
      <c r="D25" s="832"/>
      <c r="E25" s="555" t="s">
        <v>167</v>
      </c>
      <c r="F25" s="554"/>
      <c r="G25" s="553"/>
      <c r="H25" s="554"/>
      <c r="I25" s="553"/>
      <c r="J25" s="554"/>
      <c r="K25" s="553"/>
      <c r="L25" s="554"/>
      <c r="M25" s="553"/>
      <c r="N25" s="554"/>
      <c r="O25" s="553"/>
      <c r="P25" s="545">
        <v>0</v>
      </c>
      <c r="Q25" s="544">
        <v>0</v>
      </c>
      <c r="R25" s="10"/>
    </row>
    <row r="26" spans="2:18" ht="14.1" customHeight="1" x14ac:dyDescent="0.2">
      <c r="B26" s="835" t="s">
        <v>177</v>
      </c>
      <c r="C26" s="836"/>
      <c r="D26" s="831" t="s">
        <v>169</v>
      </c>
      <c r="E26" s="552" t="s">
        <v>168</v>
      </c>
      <c r="F26" s="557">
        <v>2</v>
      </c>
      <c r="G26" s="556">
        <v>6694</v>
      </c>
      <c r="H26" s="557">
        <v>2</v>
      </c>
      <c r="I26" s="556">
        <v>14905</v>
      </c>
      <c r="J26" s="557">
        <v>2</v>
      </c>
      <c r="K26" s="556">
        <v>17696</v>
      </c>
      <c r="L26" s="557">
        <v>2</v>
      </c>
      <c r="M26" s="556">
        <v>5115</v>
      </c>
      <c r="N26" s="557">
        <v>2</v>
      </c>
      <c r="O26" s="556">
        <v>20285</v>
      </c>
      <c r="P26" s="549">
        <v>0</v>
      </c>
      <c r="Q26" s="539">
        <v>15170</v>
      </c>
      <c r="R26" s="10"/>
    </row>
    <row r="27" spans="2:18" ht="14.1" customHeight="1" x14ac:dyDescent="0.2">
      <c r="B27" s="837"/>
      <c r="C27" s="838"/>
      <c r="D27" s="832"/>
      <c r="E27" s="555" t="s">
        <v>167</v>
      </c>
      <c r="F27" s="554"/>
      <c r="G27" s="553"/>
      <c r="H27" s="554"/>
      <c r="I27" s="553"/>
      <c r="J27" s="554"/>
      <c r="K27" s="553"/>
      <c r="L27" s="554"/>
      <c r="M27" s="553"/>
      <c r="N27" s="554"/>
      <c r="O27" s="553"/>
      <c r="P27" s="545">
        <v>0</v>
      </c>
      <c r="Q27" s="544">
        <v>0</v>
      </c>
      <c r="R27" s="10"/>
    </row>
    <row r="28" spans="2:18" ht="14.1" customHeight="1" x14ac:dyDescent="0.2">
      <c r="B28" s="839" t="s">
        <v>176</v>
      </c>
      <c r="C28" s="836"/>
      <c r="D28" s="831" t="s">
        <v>170</v>
      </c>
      <c r="E28" s="552" t="s">
        <v>168</v>
      </c>
      <c r="F28" s="557"/>
      <c r="G28" s="556"/>
      <c r="H28" s="557"/>
      <c r="I28" s="556"/>
      <c r="J28" s="557"/>
      <c r="K28" s="556"/>
      <c r="L28" s="557"/>
      <c r="M28" s="556"/>
      <c r="N28" s="557"/>
      <c r="O28" s="556"/>
      <c r="P28" s="540">
        <v>0</v>
      </c>
      <c r="Q28" s="539">
        <v>0</v>
      </c>
      <c r="R28" s="10"/>
    </row>
    <row r="29" spans="2:18" ht="14.1" customHeight="1" x14ac:dyDescent="0.2">
      <c r="B29" s="841"/>
      <c r="C29" s="843"/>
      <c r="D29" s="832"/>
      <c r="E29" s="555" t="s">
        <v>167</v>
      </c>
      <c r="F29" s="554"/>
      <c r="G29" s="553"/>
      <c r="H29" s="554"/>
      <c r="I29" s="553"/>
      <c r="J29" s="554"/>
      <c r="K29" s="553"/>
      <c r="L29" s="554"/>
      <c r="M29" s="553"/>
      <c r="N29" s="554"/>
      <c r="O29" s="553"/>
      <c r="P29" s="545">
        <v>0</v>
      </c>
      <c r="Q29" s="544">
        <v>0</v>
      </c>
      <c r="R29" s="10"/>
    </row>
    <row r="30" spans="2:18" ht="14.1" customHeight="1" x14ac:dyDescent="0.2">
      <c r="B30" s="844"/>
      <c r="C30" s="829"/>
      <c r="D30" s="831" t="s">
        <v>169</v>
      </c>
      <c r="E30" s="552" t="s">
        <v>168</v>
      </c>
      <c r="F30" s="557">
        <v>2</v>
      </c>
      <c r="G30" s="556">
        <v>819</v>
      </c>
      <c r="H30" s="557">
        <v>2</v>
      </c>
      <c r="I30" s="556">
        <v>1275</v>
      </c>
      <c r="J30" s="557">
        <v>1</v>
      </c>
      <c r="K30" s="556">
        <v>1082</v>
      </c>
      <c r="L30" s="557">
        <v>1</v>
      </c>
      <c r="M30" s="556">
        <v>1059</v>
      </c>
      <c r="N30" s="557">
        <v>1</v>
      </c>
      <c r="O30" s="556">
        <v>1512</v>
      </c>
      <c r="P30" s="540">
        <v>0</v>
      </c>
      <c r="Q30" s="539">
        <v>453</v>
      </c>
      <c r="R30" s="10"/>
    </row>
    <row r="31" spans="2:18" ht="14.1" customHeight="1" x14ac:dyDescent="0.2">
      <c r="B31" s="845"/>
      <c r="C31" s="846"/>
      <c r="D31" s="832"/>
      <c r="E31" s="555" t="s">
        <v>167</v>
      </c>
      <c r="F31" s="554"/>
      <c r="G31" s="553"/>
      <c r="H31" s="554"/>
      <c r="I31" s="553"/>
      <c r="J31" s="554"/>
      <c r="K31" s="553"/>
      <c r="L31" s="554"/>
      <c r="M31" s="553"/>
      <c r="N31" s="554"/>
      <c r="O31" s="553"/>
      <c r="P31" s="545">
        <v>0</v>
      </c>
      <c r="Q31" s="544">
        <v>0</v>
      </c>
      <c r="R31" s="10"/>
    </row>
    <row r="32" spans="2:18" ht="14.1" customHeight="1" x14ac:dyDescent="0.2">
      <c r="B32" s="839" t="s">
        <v>175</v>
      </c>
      <c r="C32" s="836"/>
      <c r="D32" s="831" t="s">
        <v>169</v>
      </c>
      <c r="E32" s="552" t="s">
        <v>168</v>
      </c>
      <c r="F32" s="557">
        <v>1</v>
      </c>
      <c r="G32" s="556">
        <v>23</v>
      </c>
      <c r="H32" s="557">
        <v>1</v>
      </c>
      <c r="I32" s="556">
        <v>451</v>
      </c>
      <c r="J32" s="557">
        <v>1</v>
      </c>
      <c r="K32" s="556">
        <v>194</v>
      </c>
      <c r="L32" s="557">
        <v>1</v>
      </c>
      <c r="M32" s="556">
        <v>159</v>
      </c>
      <c r="N32" s="557">
        <v>1</v>
      </c>
      <c r="O32" s="556">
        <v>190</v>
      </c>
      <c r="P32" s="549">
        <v>0</v>
      </c>
      <c r="Q32" s="533">
        <v>31</v>
      </c>
      <c r="R32" s="10"/>
    </row>
    <row r="33" spans="2:18" ht="14.1" customHeight="1" x14ac:dyDescent="0.2">
      <c r="B33" s="837"/>
      <c r="C33" s="838"/>
      <c r="D33" s="832"/>
      <c r="E33" s="555" t="s">
        <v>167</v>
      </c>
      <c r="F33" s="554"/>
      <c r="G33" s="553"/>
      <c r="H33" s="554"/>
      <c r="I33" s="553"/>
      <c r="J33" s="554"/>
      <c r="K33" s="553"/>
      <c r="L33" s="554"/>
      <c r="M33" s="553"/>
      <c r="N33" s="554"/>
      <c r="O33" s="553"/>
      <c r="P33" s="545">
        <v>0</v>
      </c>
      <c r="Q33" s="544">
        <v>0</v>
      </c>
      <c r="R33" s="10"/>
    </row>
    <row r="34" spans="2:18" ht="14.1" customHeight="1" x14ac:dyDescent="0.2">
      <c r="B34" s="839" t="s">
        <v>174</v>
      </c>
      <c r="C34" s="836"/>
      <c r="D34" s="831" t="s">
        <v>170</v>
      </c>
      <c r="E34" s="552" t="s">
        <v>168</v>
      </c>
      <c r="F34" s="557">
        <v>1</v>
      </c>
      <c r="G34" s="556">
        <v>51595</v>
      </c>
      <c r="H34" s="557">
        <v>1</v>
      </c>
      <c r="I34" s="556">
        <v>60869</v>
      </c>
      <c r="J34" s="557">
        <v>1</v>
      </c>
      <c r="K34" s="556">
        <v>65925</v>
      </c>
      <c r="L34" s="557">
        <v>1</v>
      </c>
      <c r="M34" s="556">
        <v>73768</v>
      </c>
      <c r="N34" s="557">
        <v>1</v>
      </c>
      <c r="O34" s="556">
        <v>67759</v>
      </c>
      <c r="P34" s="540">
        <v>0</v>
      </c>
      <c r="Q34" s="539">
        <v>-6009</v>
      </c>
      <c r="R34" s="10"/>
    </row>
    <row r="35" spans="2:18" ht="14.1" customHeight="1" x14ac:dyDescent="0.2">
      <c r="B35" s="841"/>
      <c r="C35" s="843"/>
      <c r="D35" s="832"/>
      <c r="E35" s="555" t="s">
        <v>167</v>
      </c>
      <c r="F35" s="554"/>
      <c r="G35" s="553"/>
      <c r="H35" s="554"/>
      <c r="I35" s="553"/>
      <c r="J35" s="554"/>
      <c r="K35" s="553"/>
      <c r="L35" s="554"/>
      <c r="M35" s="553"/>
      <c r="N35" s="554"/>
      <c r="O35" s="553"/>
      <c r="P35" s="545">
        <v>0</v>
      </c>
      <c r="Q35" s="544">
        <v>0</v>
      </c>
      <c r="R35" s="10"/>
    </row>
    <row r="36" spans="2:18" ht="14.1" customHeight="1" x14ac:dyDescent="0.2">
      <c r="B36" s="844"/>
      <c r="C36" s="829"/>
      <c r="D36" s="831" t="s">
        <v>169</v>
      </c>
      <c r="E36" s="552" t="s">
        <v>168</v>
      </c>
      <c r="F36" s="557">
        <v>6</v>
      </c>
      <c r="G36" s="556">
        <v>155362</v>
      </c>
      <c r="H36" s="557">
        <v>6</v>
      </c>
      <c r="I36" s="556">
        <v>143810</v>
      </c>
      <c r="J36" s="557">
        <v>6</v>
      </c>
      <c r="K36" s="556">
        <v>84796</v>
      </c>
      <c r="L36" s="557">
        <v>5</v>
      </c>
      <c r="M36" s="556">
        <v>41640</v>
      </c>
      <c r="N36" s="557">
        <v>5</v>
      </c>
      <c r="O36" s="556">
        <v>48118</v>
      </c>
      <c r="P36" s="540">
        <v>0</v>
      </c>
      <c r="Q36" s="539">
        <v>6478</v>
      </c>
      <c r="R36" s="10"/>
    </row>
    <row r="37" spans="2:18" ht="14.1" customHeight="1" x14ac:dyDescent="0.2">
      <c r="B37" s="845"/>
      <c r="C37" s="846"/>
      <c r="D37" s="832"/>
      <c r="E37" s="555" t="s">
        <v>167</v>
      </c>
      <c r="F37" s="554"/>
      <c r="G37" s="553"/>
      <c r="H37" s="554"/>
      <c r="I37" s="553"/>
      <c r="J37" s="554"/>
      <c r="K37" s="553"/>
      <c r="L37" s="554"/>
      <c r="M37" s="553"/>
      <c r="N37" s="554"/>
      <c r="O37" s="553"/>
      <c r="P37" s="545">
        <v>0</v>
      </c>
      <c r="Q37" s="544">
        <v>0</v>
      </c>
      <c r="R37" s="10"/>
    </row>
    <row r="38" spans="2:18" ht="14.1" customHeight="1" x14ac:dyDescent="0.2">
      <c r="B38" s="839" t="s">
        <v>38</v>
      </c>
      <c r="C38" s="836"/>
      <c r="D38" s="831" t="s">
        <v>170</v>
      </c>
      <c r="E38" s="552" t="s">
        <v>168</v>
      </c>
      <c r="F38" s="557"/>
      <c r="G38" s="556"/>
      <c r="H38" s="557">
        <v>1</v>
      </c>
      <c r="I38" s="556">
        <v>19805</v>
      </c>
      <c r="J38" s="557">
        <v>1</v>
      </c>
      <c r="K38" s="556">
        <v>4269</v>
      </c>
      <c r="L38" s="557"/>
      <c r="M38" s="556"/>
      <c r="N38" s="557"/>
      <c r="O38" s="556"/>
      <c r="P38" s="540">
        <v>0</v>
      </c>
      <c r="Q38" s="539">
        <v>0</v>
      </c>
      <c r="R38" s="10"/>
    </row>
    <row r="39" spans="2:18" ht="14.1" customHeight="1" x14ac:dyDescent="0.2">
      <c r="B39" s="841"/>
      <c r="C39" s="843"/>
      <c r="D39" s="832"/>
      <c r="E39" s="555" t="s">
        <v>167</v>
      </c>
      <c r="F39" s="554">
        <v>1</v>
      </c>
      <c r="G39" s="553">
        <v>-19366</v>
      </c>
      <c r="H39" s="554"/>
      <c r="I39" s="553"/>
      <c r="J39" s="554"/>
      <c r="K39" s="553"/>
      <c r="L39" s="554">
        <v>1</v>
      </c>
      <c r="M39" s="553">
        <v>-3348</v>
      </c>
      <c r="N39" s="554">
        <v>1</v>
      </c>
      <c r="O39" s="553">
        <v>-4627</v>
      </c>
      <c r="P39" s="545">
        <v>0</v>
      </c>
      <c r="Q39" s="544">
        <v>-1279</v>
      </c>
      <c r="R39" s="10"/>
    </row>
    <row r="40" spans="2:18" ht="14.1" customHeight="1" x14ac:dyDescent="0.2">
      <c r="B40" s="844"/>
      <c r="C40" s="829"/>
      <c r="D40" s="831" t="s">
        <v>169</v>
      </c>
      <c r="E40" s="552" t="s">
        <v>168</v>
      </c>
      <c r="F40" s="557">
        <v>9</v>
      </c>
      <c r="G40" s="556">
        <v>218009</v>
      </c>
      <c r="H40" s="557">
        <v>9</v>
      </c>
      <c r="I40" s="556">
        <v>261834</v>
      </c>
      <c r="J40" s="557">
        <v>7</v>
      </c>
      <c r="K40" s="556">
        <v>326408</v>
      </c>
      <c r="L40" s="557">
        <v>7</v>
      </c>
      <c r="M40" s="556">
        <v>348336</v>
      </c>
      <c r="N40" s="557">
        <v>9</v>
      </c>
      <c r="O40" s="556">
        <v>210893</v>
      </c>
      <c r="P40" s="549">
        <v>2</v>
      </c>
      <c r="Q40" s="533">
        <v>-137443</v>
      </c>
      <c r="R40" s="10"/>
    </row>
    <row r="41" spans="2:18" ht="14.1" customHeight="1" x14ac:dyDescent="0.2">
      <c r="B41" s="845"/>
      <c r="C41" s="846"/>
      <c r="D41" s="832"/>
      <c r="E41" s="555" t="s">
        <v>167</v>
      </c>
      <c r="F41" s="554"/>
      <c r="G41" s="553"/>
      <c r="H41" s="554"/>
      <c r="I41" s="553"/>
      <c r="J41" s="554">
        <v>2</v>
      </c>
      <c r="K41" s="553">
        <v>-26510</v>
      </c>
      <c r="L41" s="554">
        <v>2</v>
      </c>
      <c r="M41" s="553">
        <v>-21329</v>
      </c>
      <c r="N41" s="554"/>
      <c r="O41" s="553"/>
      <c r="P41" s="545">
        <v>-2</v>
      </c>
      <c r="Q41" s="544">
        <v>21329</v>
      </c>
      <c r="R41" s="10"/>
    </row>
    <row r="42" spans="2:18" ht="14.1" customHeight="1" x14ac:dyDescent="0.2">
      <c r="B42" s="839" t="s">
        <v>173</v>
      </c>
      <c r="C42" s="840"/>
      <c r="D42" s="836"/>
      <c r="E42" s="552" t="s">
        <v>168</v>
      </c>
      <c r="F42" s="551"/>
      <c r="G42" s="550"/>
      <c r="H42" s="551"/>
      <c r="I42" s="550"/>
      <c r="J42" s="551"/>
      <c r="K42" s="550"/>
      <c r="L42" s="551"/>
      <c r="M42" s="550"/>
      <c r="N42" s="551"/>
      <c r="O42" s="550"/>
      <c r="P42" s="549">
        <v>0</v>
      </c>
      <c r="Q42" s="533">
        <v>0</v>
      </c>
      <c r="R42" s="10"/>
    </row>
    <row r="43" spans="2:18" ht="14.1" customHeight="1" x14ac:dyDescent="0.2">
      <c r="B43" s="841"/>
      <c r="C43" s="842"/>
      <c r="D43" s="846"/>
      <c r="E43" s="548" t="s">
        <v>167</v>
      </c>
      <c r="F43" s="547">
        <v>1</v>
      </c>
      <c r="G43" s="546">
        <v>-7011</v>
      </c>
      <c r="H43" s="547"/>
      <c r="I43" s="546"/>
      <c r="J43" s="547"/>
      <c r="K43" s="546"/>
      <c r="L43" s="547"/>
      <c r="M43" s="546"/>
      <c r="N43" s="547"/>
      <c r="O43" s="546"/>
      <c r="P43" s="545">
        <v>0</v>
      </c>
      <c r="Q43" s="544">
        <v>0</v>
      </c>
      <c r="R43" s="10"/>
    </row>
    <row r="44" spans="2:18" ht="14.1" customHeight="1" x14ac:dyDescent="0.2">
      <c r="B44" s="538"/>
      <c r="C44" s="833" t="s">
        <v>172</v>
      </c>
      <c r="D44" s="831" t="s">
        <v>170</v>
      </c>
      <c r="E44" s="543" t="s">
        <v>168</v>
      </c>
      <c r="F44" s="542"/>
      <c r="G44" s="541"/>
      <c r="H44" s="542"/>
      <c r="I44" s="541"/>
      <c r="J44" s="542"/>
      <c r="K44" s="541"/>
      <c r="L44" s="542"/>
      <c r="M44" s="541"/>
      <c r="N44" s="542"/>
      <c r="O44" s="541"/>
      <c r="P44" s="540">
        <v>0</v>
      </c>
      <c r="Q44" s="539">
        <v>0</v>
      </c>
      <c r="R44" s="10"/>
    </row>
    <row r="45" spans="2:18" ht="14.1" customHeight="1" thickBot="1" x14ac:dyDescent="0.25">
      <c r="B45" s="538"/>
      <c r="C45" s="834"/>
      <c r="D45" s="832"/>
      <c r="E45" s="537" t="s">
        <v>167</v>
      </c>
      <c r="F45" s="536">
        <v>1</v>
      </c>
      <c r="G45" s="535">
        <v>-7011</v>
      </c>
      <c r="H45" s="536"/>
      <c r="I45" s="535"/>
      <c r="J45" s="536"/>
      <c r="K45" s="535"/>
      <c r="L45" s="536"/>
      <c r="M45" s="535"/>
      <c r="N45" s="536"/>
      <c r="O45" s="535"/>
      <c r="P45" s="534">
        <v>0</v>
      </c>
      <c r="Q45" s="533">
        <v>0</v>
      </c>
      <c r="R45" s="10"/>
    </row>
    <row r="46" spans="2:18" ht="14.1" customHeight="1" thickBot="1" x14ac:dyDescent="0.25">
      <c r="B46" s="503"/>
      <c r="C46" s="532"/>
      <c r="D46" s="531"/>
      <c r="E46" s="530"/>
      <c r="F46" s="529">
        <f t="shared" ref="F46:Q46" si="0">SUM(F47:F50)</f>
        <v>134</v>
      </c>
      <c r="G46" s="528">
        <f t="shared" si="0"/>
        <v>8128683</v>
      </c>
      <c r="H46" s="529">
        <f t="shared" si="0"/>
        <v>133</v>
      </c>
      <c r="I46" s="528">
        <f t="shared" si="0"/>
        <v>8573409</v>
      </c>
      <c r="J46" s="529">
        <f t="shared" si="0"/>
        <v>132</v>
      </c>
      <c r="K46" s="528">
        <f t="shared" si="0"/>
        <v>8542577</v>
      </c>
      <c r="L46" s="529">
        <f t="shared" si="0"/>
        <v>127</v>
      </c>
      <c r="M46" s="528">
        <f t="shared" si="0"/>
        <v>9414965</v>
      </c>
      <c r="N46" s="529">
        <f t="shared" si="0"/>
        <v>126</v>
      </c>
      <c r="O46" s="528">
        <f t="shared" si="0"/>
        <v>11061751</v>
      </c>
      <c r="P46" s="527">
        <v>-1</v>
      </c>
      <c r="Q46" s="526">
        <v>1646786</v>
      </c>
      <c r="R46" s="513"/>
    </row>
    <row r="47" spans="2:18" ht="14.1" customHeight="1" x14ac:dyDescent="0.2">
      <c r="B47" s="10"/>
      <c r="C47" s="828" t="s">
        <v>171</v>
      </c>
      <c r="D47" s="826" t="s">
        <v>170</v>
      </c>
      <c r="E47" s="523" t="s">
        <v>168</v>
      </c>
      <c r="F47" s="522">
        <f t="shared" ref="F47:Q47" si="1">SUM(F6,F10,F16,F18,F20,F28,F34,F38,F42)</f>
        <v>39</v>
      </c>
      <c r="G47" s="521">
        <f t="shared" si="1"/>
        <v>8128724</v>
      </c>
      <c r="H47" s="522">
        <f t="shared" si="1"/>
        <v>44</v>
      </c>
      <c r="I47" s="521">
        <f t="shared" si="1"/>
        <v>8811243</v>
      </c>
      <c r="J47" s="522">
        <f t="shared" si="1"/>
        <v>50</v>
      </c>
      <c r="K47" s="521">
        <f t="shared" si="1"/>
        <v>8528321</v>
      </c>
      <c r="L47" s="522">
        <f t="shared" si="1"/>
        <v>48</v>
      </c>
      <c r="M47" s="521">
        <f t="shared" si="1"/>
        <v>9732035</v>
      </c>
      <c r="N47" s="522">
        <f t="shared" si="1"/>
        <v>46</v>
      </c>
      <c r="O47" s="521">
        <f t="shared" si="1"/>
        <v>10807160</v>
      </c>
      <c r="P47" s="520">
        <v>-2</v>
      </c>
      <c r="Q47" s="519">
        <v>1075125</v>
      </c>
      <c r="R47" s="513"/>
    </row>
    <row r="48" spans="2:18" ht="14.1" customHeight="1" thickBot="1" x14ac:dyDescent="0.25">
      <c r="B48" s="10"/>
      <c r="C48" s="829"/>
      <c r="D48" s="827"/>
      <c r="E48" s="518" t="s">
        <v>167</v>
      </c>
      <c r="F48" s="517">
        <f t="shared" ref="F48:Q48" si="2">SUM(F7,F11,F17,F19,F21,F29,F35,F39,F43)</f>
        <v>17</v>
      </c>
      <c r="G48" s="516">
        <f t="shared" si="2"/>
        <v>-1232180</v>
      </c>
      <c r="H48" s="517">
        <f t="shared" si="2"/>
        <v>13</v>
      </c>
      <c r="I48" s="516">
        <f t="shared" si="2"/>
        <v>-1423998</v>
      </c>
      <c r="J48" s="517">
        <f t="shared" si="2"/>
        <v>10</v>
      </c>
      <c r="K48" s="516">
        <f t="shared" si="2"/>
        <v>-1096200</v>
      </c>
      <c r="L48" s="517">
        <f t="shared" si="2"/>
        <v>17</v>
      </c>
      <c r="M48" s="516">
        <f t="shared" si="2"/>
        <v>-1218745</v>
      </c>
      <c r="N48" s="517">
        <f t="shared" si="2"/>
        <v>19</v>
      </c>
      <c r="O48" s="516">
        <f t="shared" si="2"/>
        <v>-668378</v>
      </c>
      <c r="P48" s="525">
        <v>2</v>
      </c>
      <c r="Q48" s="524">
        <v>550367</v>
      </c>
      <c r="R48" s="513"/>
    </row>
    <row r="49" spans="2:18" ht="14.1" customHeight="1" x14ac:dyDescent="0.2">
      <c r="B49" s="10"/>
      <c r="C49" s="829"/>
      <c r="D49" s="826" t="s">
        <v>169</v>
      </c>
      <c r="E49" s="523" t="s">
        <v>168</v>
      </c>
      <c r="F49" s="522">
        <f t="shared" ref="F49:Q49" si="3">SUM(F8,F12,F14,F22,F24,F26,F30,F32,F36,F40)</f>
        <v>77</v>
      </c>
      <c r="G49" s="521">
        <f t="shared" si="3"/>
        <v>1296504</v>
      </c>
      <c r="H49" s="522">
        <f t="shared" si="3"/>
        <v>75</v>
      </c>
      <c r="I49" s="521">
        <f t="shared" si="3"/>
        <v>1196355</v>
      </c>
      <c r="J49" s="522">
        <f t="shared" si="3"/>
        <v>68</v>
      </c>
      <c r="K49" s="521">
        <f t="shared" si="3"/>
        <v>1547799</v>
      </c>
      <c r="L49" s="522">
        <f t="shared" si="3"/>
        <v>59</v>
      </c>
      <c r="M49" s="521">
        <f t="shared" si="3"/>
        <v>944386</v>
      </c>
      <c r="N49" s="522">
        <f t="shared" si="3"/>
        <v>60</v>
      </c>
      <c r="O49" s="521">
        <f t="shared" si="3"/>
        <v>1000395</v>
      </c>
      <c r="P49" s="520">
        <v>1</v>
      </c>
      <c r="Q49" s="519">
        <v>56009</v>
      </c>
      <c r="R49" s="513"/>
    </row>
    <row r="50" spans="2:18" ht="14.1" customHeight="1" thickBot="1" x14ac:dyDescent="0.25">
      <c r="B50" s="500"/>
      <c r="C50" s="830"/>
      <c r="D50" s="827"/>
      <c r="E50" s="518" t="s">
        <v>167</v>
      </c>
      <c r="F50" s="517">
        <f t="shared" ref="F50:Q50" si="4">SUM(F9,F13,F15,F23,F25,F27,F31,F33,F37,F41)</f>
        <v>1</v>
      </c>
      <c r="G50" s="516">
        <f t="shared" si="4"/>
        <v>-64365</v>
      </c>
      <c r="H50" s="517">
        <f t="shared" si="4"/>
        <v>1</v>
      </c>
      <c r="I50" s="516">
        <f t="shared" si="4"/>
        <v>-10191</v>
      </c>
      <c r="J50" s="517">
        <f t="shared" si="4"/>
        <v>4</v>
      </c>
      <c r="K50" s="516">
        <f t="shared" si="4"/>
        <v>-437343</v>
      </c>
      <c r="L50" s="517">
        <f t="shared" si="4"/>
        <v>3</v>
      </c>
      <c r="M50" s="516">
        <f t="shared" si="4"/>
        <v>-42711</v>
      </c>
      <c r="N50" s="517">
        <f t="shared" si="4"/>
        <v>1</v>
      </c>
      <c r="O50" s="516">
        <f t="shared" si="4"/>
        <v>-77426</v>
      </c>
      <c r="P50" s="515">
        <v>-2</v>
      </c>
      <c r="Q50" s="514">
        <v>-34715</v>
      </c>
      <c r="R50" s="513"/>
    </row>
    <row r="51" spans="2:18" ht="18" customHeight="1" x14ac:dyDescent="0.2">
      <c r="B51" s="8" t="s">
        <v>166</v>
      </c>
      <c r="C51" s="512" t="s">
        <v>165</v>
      </c>
      <c r="D51" s="2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</row>
    <row r="52" spans="2:18" ht="18" customHeight="1" x14ac:dyDescent="0.2">
      <c r="B52" s="8"/>
      <c r="C52" s="512" t="s">
        <v>164</v>
      </c>
      <c r="D52" s="511"/>
      <c r="E52" s="511"/>
    </row>
    <row r="53" spans="2:18" x14ac:dyDescent="0.2">
      <c r="C53" s="2"/>
    </row>
  </sheetData>
  <mergeCells count="49">
    <mergeCell ref="D44:D45"/>
    <mergeCell ref="D20:D21"/>
    <mergeCell ref="D24:D25"/>
    <mergeCell ref="D26:D27"/>
    <mergeCell ref="D42:D43"/>
    <mergeCell ref="D36:D37"/>
    <mergeCell ref="D32:D33"/>
    <mergeCell ref="D34:D35"/>
    <mergeCell ref="B4:C4"/>
    <mergeCell ref="B6:C7"/>
    <mergeCell ref="J4:K4"/>
    <mergeCell ref="H4:I4"/>
    <mergeCell ref="B5:C5"/>
    <mergeCell ref="P3:Q3"/>
    <mergeCell ref="D22:D23"/>
    <mergeCell ref="F4:G4"/>
    <mergeCell ref="D18:D19"/>
    <mergeCell ref="N4:O4"/>
    <mergeCell ref="P4:Q4"/>
    <mergeCell ref="E4:E5"/>
    <mergeCell ref="L4:M4"/>
    <mergeCell ref="D6:D7"/>
    <mergeCell ref="D8:D9"/>
    <mergeCell ref="D10:D11"/>
    <mergeCell ref="D12:D13"/>
    <mergeCell ref="D16:D17"/>
    <mergeCell ref="B18:C19"/>
    <mergeCell ref="B8:C9"/>
    <mergeCell ref="B10:C11"/>
    <mergeCell ref="B12:C13"/>
    <mergeCell ref="B24:C25"/>
    <mergeCell ref="B16:C17"/>
    <mergeCell ref="B14:C15"/>
    <mergeCell ref="D47:D48"/>
    <mergeCell ref="D49:D50"/>
    <mergeCell ref="C47:C50"/>
    <mergeCell ref="D14:D15"/>
    <mergeCell ref="C44:C45"/>
    <mergeCell ref="B26:C27"/>
    <mergeCell ref="B32:C33"/>
    <mergeCell ref="B42:C43"/>
    <mergeCell ref="B34:C37"/>
    <mergeCell ref="B28:C31"/>
    <mergeCell ref="D28:D29"/>
    <mergeCell ref="B38:C41"/>
    <mergeCell ref="D38:D39"/>
    <mergeCell ref="D40:D41"/>
    <mergeCell ref="B20:C23"/>
    <mergeCell ref="D30:D31"/>
  </mergeCells>
  <phoneticPr fontId="3"/>
  <pageMargins left="0.70866141732283472" right="0" top="0.9055118110236221" bottom="0.31496062992125984" header="0.51181102362204722" footer="0.51181102362204722"/>
  <pageSetup paperSize="9" scale="68" orientation="portrait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13</vt:i4>
      </vt:variant>
    </vt:vector>
  </HeadingPairs>
  <TitlesOfParts>
    <vt:vector size="27" baseType="lpstr">
      <vt:lpstr>01事業数</vt:lpstr>
      <vt:lpstr>02職員数</vt:lpstr>
      <vt:lpstr>03決算規模 </vt:lpstr>
      <vt:lpstr>04建設投資</vt:lpstr>
      <vt:lpstr>05企業債発行</vt:lpstr>
      <vt:lpstr>06企業債残高</vt:lpstr>
      <vt:lpstr>07繰入金</vt:lpstr>
      <vt:lpstr>08収益・資本繰入</vt:lpstr>
      <vt:lpstr>09事業数・経営状況</vt:lpstr>
      <vt:lpstr>10（水道損益）</vt:lpstr>
      <vt:lpstr>11（病院損益）</vt:lpstr>
      <vt:lpstr>12（下水（法適）損益）</vt:lpstr>
      <vt:lpstr>13（簡水（法非適））</vt:lpstr>
      <vt:lpstr>14（下水（法非適））</vt:lpstr>
      <vt:lpstr>'02職員数'!Print_Area</vt:lpstr>
      <vt:lpstr>'04建設投資'!Print_Area</vt:lpstr>
      <vt:lpstr>'05企業債発行'!Print_Area</vt:lpstr>
      <vt:lpstr>'06企業債残高'!Print_Area</vt:lpstr>
      <vt:lpstr>'07繰入金'!Print_Area</vt:lpstr>
      <vt:lpstr>'08収益・資本繰入'!Print_Area</vt:lpstr>
      <vt:lpstr>'09事業数・経営状況'!Print_Area</vt:lpstr>
      <vt:lpstr>'10（水道損益）'!Print_Area</vt:lpstr>
      <vt:lpstr>'11（病院損益）'!Print_Area</vt:lpstr>
      <vt:lpstr>'12（下水（法適）損益）'!Print_Area</vt:lpstr>
      <vt:lpstr>'13（簡水（法非適））'!Print_Area</vt:lpstr>
      <vt:lpstr>'14（下水（法非適））'!Print_Area</vt:lpstr>
      <vt:lpstr>'04建設投資'!Print_Titles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田垣内 麻衣</dc:creator>
  <cp:lastModifiedBy>mieken</cp:lastModifiedBy>
  <cp:lastPrinted>2020-02-18T00:31:54Z</cp:lastPrinted>
  <dcterms:created xsi:type="dcterms:W3CDTF">2014-11-06T02:45:48Z</dcterms:created>
  <dcterms:modified xsi:type="dcterms:W3CDTF">2020-03-02T04:58:59Z</dcterms:modified>
</cp:coreProperties>
</file>