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i-fsv\共有\001_総務課\04_財政\03_決算統計\01_H30（H29決算分）\91_経営比較分析表\"/>
    </mc:Choice>
  </mc:AlternateContent>
  <workbookProtection workbookAlgorithmName="SHA-512" workbookHashValue="gTxali15gYhlRLMjnL+jOxLudOsU6KVsBZ3hs3GeN6lzLDwtZRIWkjXuXX7j4PP7E2YssgoNsY8jJgEM37RF+Q==" workbookSaltValue="o5uSpJBydzG8JKc8s3gQz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<sst xmlns="http://schemas.openxmlformats.org/spreadsheetml/2006/main" count="251" uniqueCount="126">
  <si>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</si>
  <si>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</si>
  <si>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</si>
  <si>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</si>
  <si>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</si>
  <si>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</si>
  <si>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</si>
  <si>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</si>
  <si>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</si>
  <si>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</si>
  <si>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</si>
  <si>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</si>
  <si>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</si>
  <si>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</si>
  <si>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</si>
  <si>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</si>
  <si>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</si>
  <si>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</si>
  <si>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</si>
  <si>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</si>
  <si>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</si>
  <si>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</si>
  <si>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</si>
  <si>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</si>
  <si>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</si>
  <si>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</si>
  <si>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</si>
  <si>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</si>
  <si>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</si>
  <si>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</si>
  <si>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</si>
  <si>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</si>
  <si>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</si>
  <si>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</si>
  <si>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</si>
  <si>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</si>
  <si>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</si>
  <si>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</si>
  <si>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</si>
  <si>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</si>
  <si>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</si>
  <si>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</si>
  <si>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</si>
  <si>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</si>
  <si>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</si>
  <si>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</si>
  <si>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</si>
  <si>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</si>
  <si>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</si>
  <si>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</si>
  <si>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</si>
  <si>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</si>
  <si>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</si>
  <si>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</si>
  <si>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</si>
  <si>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</si>
  <si>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</si>
  <si>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</si>
  <si>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</si>
  <si>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</si>
  <si>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</si>
  <si>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</si>
  <si>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</si>
  <si>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</si>
  <si>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</si>
  <si>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</si>
  <si>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</si>
  <si>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</si>
  <si>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</si>
  <si>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</si>
  <si>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</si>
  <si>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</si>
  <si>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</si>
  <si>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</si>
  <si>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</si>
  <si>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</si>
  <si>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</si>
  <si>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</si>
  <si>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</si>
  <si>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</si>
  <si>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</si>
  <si>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</si>
  <si>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</si>
  <si>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</si>
  <si>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</si>
  <si>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</si>
  <si>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</si>
  <si>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</si>
  <si>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</si>
  <si>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</si>
  <si>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</si>
  <si>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</si>
  <si>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</si>
  <si>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</si>
  <si>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</si>
  <si>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</si>
  <si>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</si>
  <si>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</si>
  <si>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</si>
  <si>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</si>
  <si>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</si>
  <si>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</si>
  <si>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</si>
  <si>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</si>
  <si>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</si>
  <si>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</si>
  <si>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</si>
  <si>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</si>
  <si>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</si>
  <si>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</si>
  <si>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</si>
  <si>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</si>
  <si>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</si>
  <si>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</si>
  <si>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</si>
  <si>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</si>
  <si>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</si>
  <si>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</si>
  <si>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</si>
  <si>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</si>
  <si>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</si>
  <si>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</si>
  <si>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</si>
  <si>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戸別の施設であり、大きな改修はない。</t>
    <phoneticPr fontId="4"/>
  </si>
  <si>
    <t>　特定地域生活排水処理事業は、本町の特定環境保全公共下水道事業対象区域外の地域で行われている事業である。
　今後は高齢化・過疎化による人口減少が見込まれる地域であり、使用料収入の減少に対する検討が必要になってくると予測している。
　また、施設維持管理費の節減を図り、経営の安定化に努めていく必要がある。</t>
    <phoneticPr fontId="4"/>
  </si>
  <si>
    <t xml:space="preserve">  収益的収支比率、経費回収率については、前年度に比べ維持管理費が増加したことにより前年度に比べ減少した。
　本来、料金収入で会計全体を賄う独立採算による経営が基本と考えるが、本町の地域実情等を勘案すると、現状の料金収入のみで運営することは困難な状況であり、一般会計からの繰入金に頼らざるを得ない状況となっている。
　また、汚水処理原価についても浄化槽にかかる修繕費等の維持管理費が増加したことから前年度に比べ増加している。
　以上のことから、今後も経営状況の改善に向けた取り組みは重要な課題であり、維持管理費等の節減に努めていく必要があることに加え、一層の経営の健全性・効率性の向上を図るためにも法適用に向けた取組についても検討を行う必要がある。</t>
    <rPh sb="33" eb="35">
      <t>ゾウカ</t>
    </rPh>
    <rPh sb="42" eb="45">
      <t>ゼンネンド</t>
    </rPh>
    <rPh sb="46" eb="47">
      <t>クラ</t>
    </rPh>
    <rPh sb="48" eb="50">
      <t>ゲンショウ</t>
    </rPh>
    <rPh sb="173" eb="176">
      <t>ジョウカソウ</t>
    </rPh>
    <rPh sb="180" eb="183">
      <t>シュウゼンヒ</t>
    </rPh>
    <rPh sb="183" eb="184">
      <t>トウ</t>
    </rPh>
    <rPh sb="185" eb="187">
      <t>イジ</t>
    </rPh>
    <rPh sb="187" eb="189">
      <t>カンリ</t>
    </rPh>
    <rPh sb="189" eb="190">
      <t>ヒ</t>
    </rPh>
    <rPh sb="191" eb="193">
      <t>ゾウカ</t>
    </rPh>
    <rPh sb="205" eb="207">
      <t>ゾウカ</t>
    </rPh>
    <rPh sb="273" eb="274">
      <t>クワ</t>
    </rPh>
    <rPh sb="276" eb="278">
      <t>イッソウ</t>
    </rPh>
    <rPh sb="279" eb="281">
      <t>ケイエイ</t>
    </rPh>
    <rPh sb="282" eb="285">
      <t>ケンゼンセイ</t>
    </rPh>
    <rPh sb="286" eb="289">
      <t>コウリツセイ</t>
    </rPh>
    <rPh sb="290" eb="292">
      <t>コウジョウ</t>
    </rPh>
    <rPh sb="293" eb="294">
      <t>ハカ</t>
    </rPh>
    <rPh sb="299" eb="302">
      <t>ホウテキヨウ</t>
    </rPh>
    <rPh sb="303" eb="304">
      <t>ム</t>
    </rPh>
    <rPh sb="306" eb="308">
      <t>トリクミ</t>
    </rPh>
    <rPh sb="313" eb="315">
      <t>ケントウ</t>
    </rPh>
    <rPh sb="316" eb="317">
      <t>オコナ</t>
    </rPh>
    <rPh sb="318" eb="3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</si>
</sst>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0C-492C-B363-2B63C6E1F7A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0C-492C-B363-2B63C6E1F7A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formatCode="#,##0.00;&quot;△&quot;#,##0.00;&quot;-&quot;">
                  <c:v>100</c:v>
                </c:pt>
                <c:pt idx="3" formatCode="#,##0.00;&quot;△&quot;#,##0.00;&quot;-&quot;">
                  <c:v>100</c:v>
                </c:pt>
                <c:pt idx="4" formatCode="#,##0.00;&quot;△&quot;#,##0.00;&quot;-&quot;">
                  <c:v>100</c:v>
                </c:pt>
              </c:numCache>
            </c:numRef>
          </c:val>
          <c:extLst>
            <c:ext xmlns:c16="http://schemas.microsoft.com/office/drawing/2014/chart" uri="{C3380CC4-5D6E-409C-BE32-E72D297353CC}">
              <c16:uniqueId val="{00000000-3B29-40FF-8E71-68DD32F8B52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53.84</c:v>
                </c:pt>
                <c:pt idx="2">
                  <c:v>60.25</c:v>
                </c:pt>
                <c:pt idx="3">
                  <c:v>61.94</c:v>
                </c:pt>
                <c:pt idx="4">
                  <c:v>61.79</c:v>
                </c:pt>
              </c:numCache>
            </c:numRef>
          </c:val>
          <c:smooth val="0"/>
          <c:extLst>
            <c:ext xmlns:c16="http://schemas.microsoft.com/office/drawing/2014/chart" uri="{C3380CC4-5D6E-409C-BE32-E72D297353CC}">
              <c16:uniqueId val="{00000001-3B29-40FF-8E71-68DD32F8B52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7A0-437D-8F6E-158E6DCDCD7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95.04</c:v>
                </c:pt>
                <c:pt idx="2">
                  <c:v>95.26</c:v>
                </c:pt>
                <c:pt idx="3">
                  <c:v>94.14</c:v>
                </c:pt>
                <c:pt idx="4">
                  <c:v>92.44</c:v>
                </c:pt>
              </c:numCache>
            </c:numRef>
          </c:val>
          <c:smooth val="0"/>
          <c:extLst>
            <c:ext xmlns:c16="http://schemas.microsoft.com/office/drawing/2014/chart" uri="{C3380CC4-5D6E-409C-BE32-E72D297353CC}">
              <c16:uniqueId val="{00000001-27A0-437D-8F6E-158E6DCDCD7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88.09</c:v>
                </c:pt>
                <c:pt idx="1">
                  <c:v>88.09</c:v>
                </c:pt>
                <c:pt idx="2">
                  <c:v>90.2</c:v>
                </c:pt>
                <c:pt idx="3">
                  <c:v>91.87</c:v>
                </c:pt>
                <c:pt idx="4">
                  <c:v>88.77</c:v>
                </c:pt>
              </c:numCache>
            </c:numRef>
          </c:val>
          <c:extLst>
            <c:ext xmlns:c16="http://schemas.microsoft.com/office/drawing/2014/chart" uri="{C3380CC4-5D6E-409C-BE32-E72D297353CC}">
              <c16:uniqueId val="{00000000-32DE-46C2-800C-E6016C47B5F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DE-46C2-800C-E6016C47B5F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6A-4A69-B045-5BCABF99EF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6A-4A69-B045-5BCABF99EF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3A-4C74-BA4C-405BF6BEDF6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3A-4C74-BA4C-405BF6BEDF6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B6-4402-9FC7-05203C6D4AA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B6-4402-9FC7-05203C6D4AA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87-4CCA-B899-E20D079DB5D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87-4CCA-B899-E20D079DB5D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491.26</c:v>
                </c:pt>
                <c:pt idx="1">
                  <c:v>482.84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43E-46DA-A694-BC0204AA23D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261.08</c:v>
                </c:pt>
                <c:pt idx="2">
                  <c:v>241.49</c:v>
                </c:pt>
                <c:pt idx="3">
                  <c:v>248.44</c:v>
                </c:pt>
                <c:pt idx="4">
                  <c:v>244.85</c:v>
                </c:pt>
              </c:numCache>
            </c:numRef>
          </c:val>
          <c:smooth val="0"/>
          <c:extLst>
            <c:ext xmlns:c16="http://schemas.microsoft.com/office/drawing/2014/chart" uri="{C3380CC4-5D6E-409C-BE32-E72D297353CC}">
              <c16:uniqueId val="{00000001-243E-46DA-A694-BC0204AA23D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66.959999999999994</c:v>
                </c:pt>
                <c:pt idx="1">
                  <c:v>63.06</c:v>
                </c:pt>
                <c:pt idx="2">
                  <c:v>61.58</c:v>
                </c:pt>
                <c:pt idx="3">
                  <c:v>62.22</c:v>
                </c:pt>
                <c:pt idx="4">
                  <c:v>58.16</c:v>
                </c:pt>
              </c:numCache>
            </c:numRef>
          </c:val>
          <c:extLst>
            <c:ext xmlns:c16="http://schemas.microsoft.com/office/drawing/2014/chart" uri="{C3380CC4-5D6E-409C-BE32-E72D297353CC}">
              <c16:uniqueId val="{00000000-CDB2-40F5-B4B9-DB1FF1A2CA4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68.61</c:v>
                </c:pt>
                <c:pt idx="2">
                  <c:v>65.7</c:v>
                </c:pt>
                <c:pt idx="3">
                  <c:v>66.73</c:v>
                </c:pt>
                <c:pt idx="4">
                  <c:v>64.78</c:v>
                </c:pt>
              </c:numCache>
            </c:numRef>
          </c:val>
          <c:smooth val="0"/>
          <c:extLst>
            <c:ext xmlns:c16="http://schemas.microsoft.com/office/drawing/2014/chart" uri="{C3380CC4-5D6E-409C-BE32-E72D297353CC}">
              <c16:uniqueId val="{00000001-CDB2-40F5-B4B9-DB1FF1A2CA4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305.8</c:v>
                </c:pt>
                <c:pt idx="1">
                  <c:v>388.82</c:v>
                </c:pt>
                <c:pt idx="2">
                  <c:v>423.81</c:v>
                </c:pt>
                <c:pt idx="3">
                  <c:v>419.37</c:v>
                </c:pt>
                <c:pt idx="4">
                  <c:v>456.65</c:v>
                </c:pt>
              </c:numCache>
            </c:numRef>
          </c:val>
          <c:extLst>
            <c:ext xmlns:c16="http://schemas.microsoft.com/office/drawing/2014/chart" uri="{C3380CC4-5D6E-409C-BE32-E72D297353CC}">
              <c16:uniqueId val="{00000000-BCF3-4230-A364-76F8BFD5503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241.18</c:v>
                </c:pt>
                <c:pt idx="2">
                  <c:v>247.94</c:v>
                </c:pt>
                <c:pt idx="3">
                  <c:v>241.29</c:v>
                </c:pt>
                <c:pt idx="4">
                  <c:v>250.21</c:v>
                </c:pt>
              </c:numCache>
            </c:numRef>
          </c:val>
          <c:smooth val="0"/>
          <c:extLst>
            <c:ext xmlns:c16="http://schemas.microsoft.com/office/drawing/2014/chart" uri="{C3380CC4-5D6E-409C-BE32-E72D297353CC}">
              <c16:uniqueId val="{00000001-BCF3-4230-A364-76F8BFD5503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3" zoomScaleNormal="100" workbookViewId="0">
      <selection activeCell="CF20" sqref="CF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大台町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K2</v>
      </c>
      <c r="X8" s="47"/>
      <c r="Y8" s="47"/>
      <c r="Z8" s="47"/>
      <c r="AA8" s="47"/>
      <c r="AB8" s="47"/>
      <c r="AC8" s="47"/>
      <c r="AD8" s="48" t="str">
        <f>データ!$M$6</f>
        <v>非設置</v>
      </c>
      <c r="AE8" s="48"/>
      <c r="AF8" s="48"/>
      <c r="AG8" s="48"/>
      <c r="AH8" s="48"/>
      <c r="AI8" s="48"/>
      <c r="AJ8" s="48"/>
      <c r="AK8" s="3"/>
      <c r="AL8" s="49">
        <f>データ!S6</f>
        <v>9574</v>
      </c>
      <c r="AM8" s="49"/>
      <c r="AN8" s="49"/>
      <c r="AO8" s="49"/>
      <c r="AP8" s="49"/>
      <c r="AQ8" s="49"/>
      <c r="AR8" s="49"/>
      <c r="AS8" s="49"/>
      <c r="AT8" s="44">
        <f>データ!T6</f>
        <v>362.86</v>
      </c>
      <c r="AU8" s="44"/>
      <c r="AV8" s="44"/>
      <c r="AW8" s="44"/>
      <c r="AX8" s="44"/>
      <c r="AY8" s="44"/>
      <c r="AZ8" s="44"/>
      <c r="BA8" s="44"/>
      <c r="BB8" s="44">
        <f>データ!U6</f>
        <v>26.38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29.63</v>
      </c>
      <c r="Q10" s="44"/>
      <c r="R10" s="44"/>
      <c r="S10" s="44"/>
      <c r="T10" s="44"/>
      <c r="U10" s="44"/>
      <c r="V10" s="44"/>
      <c r="W10" s="44">
        <f>データ!Q6</f>
        <v>100</v>
      </c>
      <c r="X10" s="44"/>
      <c r="Y10" s="44"/>
      <c r="Z10" s="44"/>
      <c r="AA10" s="44"/>
      <c r="AB10" s="44"/>
      <c r="AC10" s="44"/>
      <c r="AD10" s="49">
        <f>データ!R6</f>
        <v>4320</v>
      </c>
      <c r="AE10" s="49"/>
      <c r="AF10" s="49"/>
      <c r="AG10" s="49"/>
      <c r="AH10" s="49"/>
      <c r="AI10" s="49"/>
      <c r="AJ10" s="49"/>
      <c r="AK10" s="2"/>
      <c r="AL10" s="49">
        <f>データ!V6</f>
        <v>2817</v>
      </c>
      <c r="AM10" s="49"/>
      <c r="AN10" s="49"/>
      <c r="AO10" s="49"/>
      <c r="AP10" s="49"/>
      <c r="AQ10" s="49"/>
      <c r="AR10" s="49"/>
      <c r="AS10" s="49"/>
      <c r="AT10" s="44">
        <f>データ!W6</f>
        <v>362.08</v>
      </c>
      <c r="AU10" s="44"/>
      <c r="AV10" s="44"/>
      <c r="AW10" s="44"/>
      <c r="AX10" s="44"/>
      <c r="AY10" s="44"/>
      <c r="AZ10" s="44"/>
      <c r="BA10" s="44"/>
      <c r="BB10" s="44">
        <f>データ!X6</f>
        <v>7.78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POmmqkf2jnBilq/hiO4PsVZ/k/O6GqGptkIij24u1WDxvELN1lGvIZY3IbIWxVmsB+aAXLlkNe+7WrPCaORTmw==" saltValue="SkO/K3pwLOY4tG/LoxzqS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244431</v>
      </c>
      <c r="D6" s="32">
        <f t="shared" si="3"/>
        <v>47</v>
      </c>
      <c r="E6" s="32">
        <f t="shared" si="3"/>
        <v>18</v>
      </c>
      <c r="F6" s="32">
        <f t="shared" si="3"/>
        <v>0</v>
      </c>
      <c r="G6" s="32">
        <f t="shared" si="3"/>
        <v>0</v>
      </c>
      <c r="H6" s="32" t="str">
        <f t="shared" si="3"/>
        <v>三重県　大台町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29.63</v>
      </c>
      <c r="Q6" s="33">
        <f t="shared" si="3"/>
        <v>100</v>
      </c>
      <c r="R6" s="33">
        <f t="shared" si="3"/>
        <v>4320</v>
      </c>
      <c r="S6" s="33">
        <f t="shared" si="3"/>
        <v>9574</v>
      </c>
      <c r="T6" s="33">
        <f t="shared" si="3"/>
        <v>362.86</v>
      </c>
      <c r="U6" s="33">
        <f t="shared" si="3"/>
        <v>26.38</v>
      </c>
      <c r="V6" s="33">
        <f t="shared" si="3"/>
        <v>2817</v>
      </c>
      <c r="W6" s="33">
        <f t="shared" si="3"/>
        <v>362.08</v>
      </c>
      <c r="X6" s="33">
        <f t="shared" si="3"/>
        <v>7.78</v>
      </c>
      <c r="Y6" s="34">
        <f>IF(Y7="",NA(),Y7)</f>
        <v>88.09</v>
      </c>
      <c r="Z6" s="34">
        <f t="shared" ref="Z6:AH6" si="4">IF(Z7="",NA(),Z7)</f>
        <v>88.09</v>
      </c>
      <c r="AA6" s="34">
        <f t="shared" si="4"/>
        <v>90.2</v>
      </c>
      <c r="AB6" s="34">
        <f t="shared" si="4"/>
        <v>91.87</v>
      </c>
      <c r="AC6" s="34">
        <f t="shared" si="4"/>
        <v>88.77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491.26</v>
      </c>
      <c r="BG6" s="34">
        <f t="shared" ref="BG6:BO6" si="7">IF(BG7="",NA(),BG7)</f>
        <v>482.84</v>
      </c>
      <c r="BH6" s="33">
        <f t="shared" si="7"/>
        <v>0</v>
      </c>
      <c r="BI6" s="33">
        <f t="shared" si="7"/>
        <v>0</v>
      </c>
      <c r="BJ6" s="33">
        <f t="shared" si="7"/>
        <v>0</v>
      </c>
      <c r="BK6" s="34">
        <f t="shared" si="7"/>
        <v>446.63</v>
      </c>
      <c r="BL6" s="34">
        <f t="shared" si="7"/>
        <v>261.08</v>
      </c>
      <c r="BM6" s="34">
        <f t="shared" si="7"/>
        <v>241.49</v>
      </c>
      <c r="BN6" s="34">
        <f t="shared" si="7"/>
        <v>248.44</v>
      </c>
      <c r="BO6" s="34">
        <f t="shared" si="7"/>
        <v>244.85</v>
      </c>
      <c r="BP6" s="33" t="str">
        <f>IF(BP7="","",IF(BP7="-","【-】","【"&amp;SUBSTITUTE(TEXT(BP7,"#,##0.00"),"-","△")&amp;"】"))</f>
        <v>【329.28】</v>
      </c>
      <c r="BQ6" s="34">
        <f>IF(BQ7="",NA(),BQ7)</f>
        <v>66.959999999999994</v>
      </c>
      <c r="BR6" s="34">
        <f t="shared" ref="BR6:BZ6" si="8">IF(BR7="",NA(),BR7)</f>
        <v>63.06</v>
      </c>
      <c r="BS6" s="34">
        <f t="shared" si="8"/>
        <v>61.58</v>
      </c>
      <c r="BT6" s="34">
        <f t="shared" si="8"/>
        <v>62.22</v>
      </c>
      <c r="BU6" s="34">
        <f t="shared" si="8"/>
        <v>58.16</v>
      </c>
      <c r="BV6" s="34">
        <f t="shared" si="8"/>
        <v>58.53</v>
      </c>
      <c r="BW6" s="34">
        <f t="shared" si="8"/>
        <v>68.61</v>
      </c>
      <c r="BX6" s="34">
        <f t="shared" si="8"/>
        <v>65.7</v>
      </c>
      <c r="BY6" s="34">
        <f t="shared" si="8"/>
        <v>66.73</v>
      </c>
      <c r="BZ6" s="34">
        <f t="shared" si="8"/>
        <v>64.78</v>
      </c>
      <c r="CA6" s="33" t="str">
        <f>IF(CA7="","",IF(CA7="-","【-】","【"&amp;SUBSTITUTE(TEXT(CA7,"#,##0.00"),"-","△")&amp;"】"))</f>
        <v>【60.55】</v>
      </c>
      <c r="CB6" s="34">
        <f>IF(CB7="",NA(),CB7)</f>
        <v>305.8</v>
      </c>
      <c r="CC6" s="34">
        <f t="shared" ref="CC6:CK6" si="9">IF(CC7="",NA(),CC7)</f>
        <v>388.82</v>
      </c>
      <c r="CD6" s="34">
        <f t="shared" si="9"/>
        <v>423.81</v>
      </c>
      <c r="CE6" s="34">
        <f t="shared" si="9"/>
        <v>419.37</v>
      </c>
      <c r="CF6" s="34">
        <f t="shared" si="9"/>
        <v>456.65</v>
      </c>
      <c r="CG6" s="34">
        <f t="shared" si="9"/>
        <v>266.57</v>
      </c>
      <c r="CH6" s="34">
        <f t="shared" si="9"/>
        <v>241.18</v>
      </c>
      <c r="CI6" s="34">
        <f t="shared" si="9"/>
        <v>247.94</v>
      </c>
      <c r="CJ6" s="34">
        <f t="shared" si="9"/>
        <v>241.29</v>
      </c>
      <c r="CK6" s="34">
        <f t="shared" si="9"/>
        <v>250.21</v>
      </c>
      <c r="CL6" s="33" t="str">
        <f>IF(CL7="","",IF(CL7="-","【-】","【"&amp;SUBSTITUTE(TEXT(CL7,"#,##0.00"),"-","△")&amp;"】"))</f>
        <v>【269.12】</v>
      </c>
      <c r="CM6" s="33">
        <f>IF(CM7="",NA(),CM7)</f>
        <v>0</v>
      </c>
      <c r="CN6" s="33">
        <f t="shared" ref="CN6:CV6" si="10">IF(CN7="",NA(),CN7)</f>
        <v>0</v>
      </c>
      <c r="CO6" s="34">
        <f t="shared" si="10"/>
        <v>100</v>
      </c>
      <c r="CP6" s="34">
        <f t="shared" si="10"/>
        <v>100</v>
      </c>
      <c r="CQ6" s="34">
        <f t="shared" si="10"/>
        <v>100</v>
      </c>
      <c r="CR6" s="34">
        <f t="shared" si="10"/>
        <v>58.06</v>
      </c>
      <c r="CS6" s="34">
        <f t="shared" si="10"/>
        <v>53.84</v>
      </c>
      <c r="CT6" s="34">
        <f t="shared" si="10"/>
        <v>60.25</v>
      </c>
      <c r="CU6" s="34">
        <f t="shared" si="10"/>
        <v>61.94</v>
      </c>
      <c r="CV6" s="34">
        <f t="shared" si="10"/>
        <v>61.79</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95.04</v>
      </c>
      <c r="DE6" s="34">
        <f t="shared" si="11"/>
        <v>95.26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244431</v>
      </c>
      <c r="D7" s="36">
        <v>47</v>
      </c>
      <c r="E7" s="36">
        <v>18</v>
      </c>
      <c r="F7" s="36">
        <v>0</v>
      </c>
      <c r="G7" s="36">
        <v>0</v>
      </c>
      <c r="H7" s="36" t="s">
        <v>110</v>
      </c>
      <c r="I7" s="36" t="s">
        <v>111</v>
      </c>
      <c r="J7" s="36" t="s">
        <v>112</v>
      </c>
      <c r="K7" s="36" t="s">
        <v>113</v>
      </c>
      <c r="L7" s="36" t="s">
        <v>114</v>
      </c>
      <c r="M7" s="36" t="s">
        <v>115</v>
      </c>
      <c r="N7" s="37" t="s">
        <v>116</v>
      </c>
      <c r="O7" s="37" t="s">
        <v>117</v>
      </c>
      <c r="P7" s="37">
        <v>29.63</v>
      </c>
      <c r="Q7" s="37">
        <v>100</v>
      </c>
      <c r="R7" s="37">
        <v>4320</v>
      </c>
      <c r="S7" s="37">
        <v>9574</v>
      </c>
      <c r="T7" s="37">
        <v>362.86</v>
      </c>
      <c r="U7" s="37">
        <v>26.38</v>
      </c>
      <c r="V7" s="37">
        <v>2817</v>
      </c>
      <c r="W7" s="37">
        <v>362.08</v>
      </c>
      <c r="X7" s="37">
        <v>7.78</v>
      </c>
      <c r="Y7" s="37">
        <v>88.09</v>
      </c>
      <c r="Z7" s="37">
        <v>88.09</v>
      </c>
      <c r="AA7" s="37">
        <v>90.2</v>
      </c>
      <c r="AB7" s="37">
        <v>91.87</v>
      </c>
      <c r="AC7" s="37">
        <v>88.77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491.26</v>
      </c>
      <c r="BG7" s="37">
        <v>482.84</v>
      </c>
      <c r="BH7" s="37">
        <v>0</v>
      </c>
      <c r="BI7" s="37">
        <v>0</v>
      </c>
      <c r="BJ7" s="37">
        <v>0</v>
      </c>
      <c r="BK7" s="37">
        <v>446.63</v>
      </c>
      <c r="BL7" s="37">
        <v>261.08</v>
      </c>
      <c r="BM7" s="37">
        <v>241.49</v>
      </c>
      <c r="BN7" s="37">
        <v>248.44</v>
      </c>
      <c r="BO7" s="37">
        <v>244.85</v>
      </c>
      <c r="BP7" s="37">
        <v>329.28</v>
      </c>
      <c r="BQ7" s="37">
        <v>66.959999999999994</v>
      </c>
      <c r="BR7" s="37">
        <v>63.06</v>
      </c>
      <c r="BS7" s="37">
        <v>61.58</v>
      </c>
      <c r="BT7" s="37">
        <v>62.22</v>
      </c>
      <c r="BU7" s="37">
        <v>58.16</v>
      </c>
      <c r="BV7" s="37">
        <v>58.53</v>
      </c>
      <c r="BW7" s="37">
        <v>68.61</v>
      </c>
      <c r="BX7" s="37">
        <v>65.7</v>
      </c>
      <c r="BY7" s="37">
        <v>66.73</v>
      </c>
      <c r="BZ7" s="37">
        <v>64.78</v>
      </c>
      <c r="CA7" s="37">
        <v>60.55</v>
      </c>
      <c r="CB7" s="37">
        <v>305.8</v>
      </c>
      <c r="CC7" s="37">
        <v>388.82</v>
      </c>
      <c r="CD7" s="37">
        <v>423.81</v>
      </c>
      <c r="CE7" s="37">
        <v>419.37</v>
      </c>
      <c r="CF7" s="37">
        <v>456.65</v>
      </c>
      <c r="CG7" s="37">
        <v>266.57</v>
      </c>
      <c r="CH7" s="37">
        <v>241.18</v>
      </c>
      <c r="CI7" s="37">
        <v>247.94</v>
      </c>
      <c r="CJ7" s="37">
        <v>241.29</v>
      </c>
      <c r="CK7" s="37">
        <v>250.21</v>
      </c>
      <c r="CL7" s="37">
        <v>269.12</v>
      </c>
      <c r="CM7" s="37">
        <v>0</v>
      </c>
      <c r="CN7" s="37">
        <v>0</v>
      </c>
      <c r="CO7" s="37">
        <v>100</v>
      </c>
      <c r="CP7" s="37">
        <v>100</v>
      </c>
      <c r="CQ7" s="37">
        <v>100</v>
      </c>
      <c r="CR7" s="37">
        <v>58.06</v>
      </c>
      <c r="CS7" s="37">
        <v>53.84</v>
      </c>
      <c r="CT7" s="37">
        <v>60.25</v>
      </c>
      <c r="CU7" s="37">
        <v>61.94</v>
      </c>
      <c r="CV7" s="37">
        <v>61.79</v>
      </c>
      <c r="CW7" s="37">
        <v>59.35</v>
      </c>
      <c r="CX7" s="37">
        <v>100</v>
      </c>
      <c r="CY7" s="37">
        <v>100</v>
      </c>
      <c r="CZ7" s="37">
        <v>100</v>
      </c>
      <c r="DA7" s="37">
        <v>100</v>
      </c>
      <c r="DB7" s="37">
        <v>100</v>
      </c>
      <c r="DC7" s="37">
        <v>75.790000000000006</v>
      </c>
      <c r="DD7" s="37">
        <v>95.04</v>
      </c>
      <c r="DE7" s="37">
        <v>95.26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2018-12-03T09:40:11Z</dcterms:created>
  <dcterms:modified xsi:type="dcterms:W3CDTF">2019-02-14T01:50:30Z</dcterms:modified>
  <cp:category/>
</cp:coreProperties>
</file>