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s9pIcnIYnNgV8bo8epX7SWsupIskZtQwZ1HwaFj1nYWnVeD1Cbgxl20t98RVY5DqLnmKjT1LJDTUO9r5DimFYw==" workbookSaltValue="yNvQxdd18pMK5PuqYlfGB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<sst xmlns="http://schemas.openxmlformats.org/spreadsheetml/2006/main" count="242" uniqueCount="127">
  <si>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</si>
  <si>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</si>
  <si>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</si>
  <si>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</si>
  <si>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</si>
  <si>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</si>
  <si>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</si>
  <si>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</si>
  <si>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</si>
  <si>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</si>
  <si>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</si>
  <si>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</si>
  <si>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</si>
  <si>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</si>
  <si>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</si>
  <si>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</si>
  <si>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</si>
  <si>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</si>
  <si>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</si>
  <si>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</si>
  <si>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</si>
  <si>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</si>
  <si>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</si>
  <si>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</si>
  <si>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</si>
  <si>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</si>
  <si>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</si>
  <si>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</si>
  <si>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</si>
  <si>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</si>
  <si>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</si>
  <si>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</si>
  <si>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</si>
  <si>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</si>
  <si>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</si>
  <si>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</si>
  <si>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</si>
  <si>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</si>
  <si>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</si>
  <si>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</si>
  <si>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</si>
  <si>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</si>
  <si>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</si>
  <si>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</si>
  <si>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</si>
  <si>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</si>
  <si>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</si>
  <si>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</si>
  <si>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</si>
  <si>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</si>
  <si>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</si>
  <si>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</si>
  <si>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</si>
  <si>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</si>
  <si>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</si>
  <si>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</si>
  <si>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</si>
  <si>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</si>
  <si>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</si>
  <si>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</si>
  <si>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</si>
  <si>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</si>
  <si>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</si>
  <si>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</si>
  <si>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</si>
  <si>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</si>
  <si>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</si>
  <si>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</si>
  <si>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</si>
  <si>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</si>
  <si>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</si>
  <si>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</si>
  <si>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</si>
  <si>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</si>
  <si>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</si>
  <si>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</si>
  <si>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</si>
  <si>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</si>
  <si>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</si>
  <si>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</si>
  <si>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</si>
  <si>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</si>
  <si>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</si>
  <si>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</si>
  <si>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</si>
  <si>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</si>
  <si>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</si>
  <si>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</si>
  <si>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</si>
  <si>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</si>
  <si>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</si>
  <si>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</si>
  <si>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</si>
  <si>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</si>
  <si>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</si>
  <si>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</si>
  <si>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</si>
  <si>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</si>
  <si>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</si>
  <si>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</si>
  <si>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</si>
  <si>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</si>
  <si>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</si>
  <si>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</si>
  <si>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</si>
  <si>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</si>
  <si>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</si>
  <si>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</si>
  <si>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</si>
  <si>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</si>
  <si>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</si>
  <si>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</si>
  <si>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</si>
  <si>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</si>
  <si>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</si>
  <si>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</si>
  <si>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</si>
  <si>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</si>
  <si>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</si>
  <si>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</si>
  <si>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</si>
  <si>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</si>
  <si>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</si>
  <si>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</si>
  <si>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現時点では管渠の更新等については必要ないが、処理施設については、適切な修繕計画をたて維持管理を行っていく必要がある。</t>
    <phoneticPr fontId="4"/>
  </si>
  <si>
    <t>一部、処理施設の老朽化が進んでいることから、今後は維持修繕に費用が係ると予測されるため、経費回収率等の減少が予測される。</t>
    <phoneticPr fontId="4"/>
  </si>
  <si>
    <t>H29年度で漁業集落排水整備事業における管路布設工事が完了した為、水洗化率は類似団体の平均値を上まわっているが、より一層の水洗化を図る為、加入促進が必要となる。</t>
    <rPh sb="3" eb="5">
      <t>ネンド</t>
    </rPh>
    <rPh sb="6" eb="8">
      <t>ギョギョウ</t>
    </rPh>
    <rPh sb="8" eb="10">
      <t>シュウラク</t>
    </rPh>
    <rPh sb="10" eb="12">
      <t>ハイスイ</t>
    </rPh>
    <rPh sb="12" eb="14">
      <t>セイビ</t>
    </rPh>
    <rPh sb="14" eb="16">
      <t>ジギョウ</t>
    </rPh>
    <rPh sb="20" eb="22">
      <t>カンロ</t>
    </rPh>
    <rPh sb="22" eb="24">
      <t>フセツ</t>
    </rPh>
    <rPh sb="24" eb="26">
      <t>コウジ</t>
    </rPh>
    <rPh sb="27" eb="29">
      <t>カンリョウ</t>
    </rPh>
    <rPh sb="31" eb="32">
      <t>タメ</t>
    </rPh>
    <rPh sb="33" eb="36">
      <t>スイセンカ</t>
    </rPh>
    <rPh sb="36" eb="37">
      <t>リツ</t>
    </rPh>
    <rPh sb="38" eb="40">
      <t>ルイジ</t>
    </rPh>
    <rPh sb="40" eb="42">
      <t>ダンタイ</t>
    </rPh>
    <rPh sb="43" eb="46">
      <t>ヘイキンチ</t>
    </rPh>
    <rPh sb="47" eb="48">
      <t>ウワ</t>
    </rPh>
    <rPh sb="58" eb="60">
      <t>イッソウ</t>
    </rPh>
    <rPh sb="61" eb="64">
      <t>スイセンカ</t>
    </rPh>
    <rPh sb="65" eb="66">
      <t>ハカ</t>
    </rPh>
    <rPh sb="67" eb="68">
      <t>タメ</t>
    </rPh>
    <rPh sb="69" eb="71">
      <t>カニュウ</t>
    </rPh>
    <rPh sb="71" eb="73">
      <t>ソクシン</t>
    </rPh>
    <rPh sb="74" eb="7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</si>
</sst>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2.2200000000000002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CC-481B-8F5A-9AF933FE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65408"/>
        <c:axId val="832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0.05</c:v>
                </c:pt>
                <c:pt idx="2">
                  <c:v>0.18</c:v>
                </c:pt>
                <c:pt idx="3">
                  <c:v>0.01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CC-481B-8F5A-9AF933FE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65408"/>
        <c:axId val="83279872"/>
      </c:lineChart>
      <c:dateAx>
        <c:axId val="8326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79872"/>
        <c:crosses val="autoZero"/>
        <c:auto val="1"/>
        <c:lblOffset val="100"/>
        <c:baseTimeUnit val="years"/>
      </c:dateAx>
      <c:valAx>
        <c:axId val="832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6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27.39</c:v>
                </c:pt>
                <c:pt idx="3">
                  <c:v>29.94</c:v>
                </c:pt>
                <c:pt idx="4">
                  <c:v>29.81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30-47A4-B66B-0B8DBED7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89280"/>
        <c:axId val="9949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39.42</c:v>
                </c:pt>
                <c:pt idx="1">
                  <c:v>39.68</c:v>
                </c:pt>
                <c:pt idx="2">
                  <c:v>35.64</c:v>
                </c:pt>
                <c:pt idx="3">
                  <c:v>33.729999999999997</c:v>
                </c:pt>
                <c:pt idx="4">
                  <c:v>33.21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30-47A4-B66B-0B8DBED72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89280"/>
        <c:axId val="99491200"/>
      </c:lineChart>
      <c:dateAx>
        <c:axId val="994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91200"/>
        <c:crosses val="autoZero"/>
        <c:auto val="1"/>
        <c:lblOffset val="100"/>
        <c:baseTimeUnit val="years"/>
      </c:dateAx>
      <c:valAx>
        <c:axId val="9949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85.1</c:v>
                </c:pt>
                <c:pt idx="1">
                  <c:v>87.42</c:v>
                </c:pt>
                <c:pt idx="2">
                  <c:v>89.89</c:v>
                </c:pt>
                <c:pt idx="3">
                  <c:v>88.62</c:v>
                </c:pt>
                <c:pt idx="4">
                  <c:v>89.77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AD-459A-A7B7-4679A03E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47008"/>
        <c:axId val="9954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82.97</c:v>
                </c:pt>
                <c:pt idx="1">
                  <c:v>83.95</c:v>
                </c:pt>
                <c:pt idx="2">
                  <c:v>82.92</c:v>
                </c:pt>
                <c:pt idx="3">
                  <c:v>79.989999999999995</c:v>
                </c:pt>
                <c:pt idx="4">
                  <c:v>79.98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AD-459A-A7B7-4679A03E5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47008"/>
        <c:axId val="99549184"/>
      </c:lineChart>
      <c:dateAx>
        <c:axId val="9954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49184"/>
        <c:crosses val="autoZero"/>
        <c:auto val="1"/>
        <c:lblOffset val="100"/>
        <c:baseTimeUnit val="years"/>
      </c:dateAx>
      <c:valAx>
        <c:axId val="9954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54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86.09</c:v>
                </c:pt>
                <c:pt idx="1">
                  <c:v>73.180000000000007</c:v>
                </c:pt>
                <c:pt idx="2">
                  <c:v>79.47</c:v>
                </c:pt>
                <c:pt idx="3">
                  <c:v>81.17</c:v>
                </c:pt>
                <c:pt idx="4">
                  <c:v>159.19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76-44FF-8CB4-8D5E3FC5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75680"/>
        <c:axId val="8318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76-44FF-8CB4-8D5E3FC5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5680"/>
        <c:axId val="83181952"/>
      </c:lineChart>
      <c:dateAx>
        <c:axId val="8317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81952"/>
        <c:crosses val="autoZero"/>
        <c:auto val="1"/>
        <c:lblOffset val="100"/>
        <c:baseTimeUnit val="years"/>
      </c:dateAx>
      <c:valAx>
        <c:axId val="8318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7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F0-409D-B5D0-F6B437616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2928"/>
        <c:axId val="8355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F0-409D-B5D0-F6B437616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12928"/>
        <c:axId val="83559168"/>
      </c:lineChart>
      <c:dateAx>
        <c:axId val="8321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559168"/>
        <c:crosses val="autoZero"/>
        <c:auto val="1"/>
        <c:lblOffset val="100"/>
        <c:baseTimeUnit val="years"/>
      </c:dateAx>
      <c:valAx>
        <c:axId val="8355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12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9D-4B73-8CF3-97240682B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1952"/>
        <c:axId val="8359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9D-4B73-8CF3-97240682B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81952"/>
        <c:axId val="83596416"/>
      </c:lineChart>
      <c:dateAx>
        <c:axId val="8358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596416"/>
        <c:crosses val="autoZero"/>
        <c:auto val="1"/>
        <c:lblOffset val="100"/>
        <c:baseTimeUnit val="years"/>
      </c:dateAx>
      <c:valAx>
        <c:axId val="8359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58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58-408F-8D48-83A6AEDB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8016"/>
        <c:axId val="86599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58-408F-8D48-83A6AEDB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8016"/>
        <c:axId val="86599936"/>
      </c:lineChart>
      <c:dateAx>
        <c:axId val="8659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599936"/>
        <c:crosses val="autoZero"/>
        <c:auto val="1"/>
        <c:lblOffset val="100"/>
        <c:baseTimeUnit val="years"/>
      </c:dateAx>
      <c:valAx>
        <c:axId val="86599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9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73-44CA-9418-492646CA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27072"/>
        <c:axId val="8662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73-44CA-9418-492646CA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27072"/>
        <c:axId val="86628992"/>
      </c:lineChart>
      <c:dateAx>
        <c:axId val="86627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28992"/>
        <c:crosses val="autoZero"/>
        <c:auto val="1"/>
        <c:lblOffset val="100"/>
        <c:baseTimeUnit val="years"/>
      </c:dateAx>
      <c:valAx>
        <c:axId val="8662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627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1006.97</c:v>
                </c:pt>
                <c:pt idx="1">
                  <c:v>950.49</c:v>
                </c:pt>
                <c:pt idx="2">
                  <c:v>921.22</c:v>
                </c:pt>
                <c:pt idx="3">
                  <c:v>885.67</c:v>
                </c:pt>
                <c:pt idx="4">
                  <c:v>855.67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1-41F8-B01E-BDC9F364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1088"/>
        <c:axId val="8772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817.63</c:v>
                </c:pt>
                <c:pt idx="1">
                  <c:v>830.5</c:v>
                </c:pt>
                <c:pt idx="2">
                  <c:v>1029.24</c:v>
                </c:pt>
                <c:pt idx="3">
                  <c:v>1063.93</c:v>
                </c:pt>
                <c:pt idx="4">
                  <c:v>1060.8599999999999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71-41F8-B01E-BDC9F364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1088"/>
        <c:axId val="87723008"/>
      </c:lineChart>
      <c:dateAx>
        <c:axId val="8772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23008"/>
        <c:crosses val="autoZero"/>
        <c:auto val="1"/>
        <c:lblOffset val="100"/>
        <c:baseTimeUnit val="years"/>
      </c:dateAx>
      <c:valAx>
        <c:axId val="8772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2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62.23</c:v>
                </c:pt>
                <c:pt idx="1">
                  <c:v>44.84</c:v>
                </c:pt>
                <c:pt idx="2">
                  <c:v>51</c:v>
                </c:pt>
                <c:pt idx="3">
                  <c:v>46.78</c:v>
                </c:pt>
                <c:pt idx="4">
                  <c:v>50.06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41-4FE2-A436-03E207CD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23360"/>
        <c:axId val="9942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46.31</c:v>
                </c:pt>
                <c:pt idx="1">
                  <c:v>43.66</c:v>
                </c:pt>
                <c:pt idx="2">
                  <c:v>43.13</c:v>
                </c:pt>
                <c:pt idx="3">
                  <c:v>46.26</c:v>
                </c:pt>
                <c:pt idx="4">
                  <c:v>45.81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41-4FE2-A436-03E207CD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23360"/>
        <c:axId val="99425280"/>
      </c:lineChart>
      <c:dateAx>
        <c:axId val="9942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25280"/>
        <c:crosses val="autoZero"/>
        <c:auto val="1"/>
        <c:lblOffset val="100"/>
        <c:baseTimeUnit val="years"/>
      </c:dateAx>
      <c:valAx>
        <c:axId val="9942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2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278.39999999999998</c:v>
                </c:pt>
                <c:pt idx="1">
                  <c:v>398.25</c:v>
                </c:pt>
                <c:pt idx="2">
                  <c:v>352.93</c:v>
                </c:pt>
                <c:pt idx="3">
                  <c:v>387.89</c:v>
                </c:pt>
                <c:pt idx="4">
                  <c:v>363.16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FD-4B93-8B25-8F495FB5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64320"/>
        <c:axId val="9946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349.08</c:v>
                </c:pt>
                <c:pt idx="1">
                  <c:v>382.09</c:v>
                </c:pt>
                <c:pt idx="2">
                  <c:v>392.03</c:v>
                </c:pt>
                <c:pt idx="3">
                  <c:v>376.4</c:v>
                </c:pt>
                <c:pt idx="4">
                  <c:v>383.92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FD-4B93-8B25-8F495FB5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4320"/>
        <c:axId val="99466240"/>
      </c:lineChart>
      <c:dateAx>
        <c:axId val="99464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66240"/>
        <c:crosses val="autoZero"/>
        <c:auto val="1"/>
        <c:lblOffset val="100"/>
        <c:baseTimeUnit val="years"/>
      </c:dateAx>
      <c:valAx>
        <c:axId val="9946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464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8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三重県　南伊勢町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漁業集落排水</v>
      </c>
      <c r="Q8" s="47"/>
      <c r="R8" s="47"/>
      <c r="S8" s="47"/>
      <c r="T8" s="47"/>
      <c r="U8" s="47"/>
      <c r="V8" s="47"/>
      <c r="W8" s="47" t="str">
        <f>データ!L6</f>
        <v>H2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13169</v>
      </c>
      <c r="AM8" s="49"/>
      <c r="AN8" s="49"/>
      <c r="AO8" s="49"/>
      <c r="AP8" s="49"/>
      <c r="AQ8" s="49"/>
      <c r="AR8" s="49"/>
      <c r="AS8" s="49"/>
      <c r="AT8" s="44">
        <f>データ!T6</f>
        <v>241.89</v>
      </c>
      <c r="AU8" s="44"/>
      <c r="AV8" s="44"/>
      <c r="AW8" s="44"/>
      <c r="AX8" s="44"/>
      <c r="AY8" s="44"/>
      <c r="AZ8" s="44"/>
      <c r="BA8" s="44"/>
      <c r="BB8" s="44">
        <f>データ!U6</f>
        <v>54.44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34.86</v>
      </c>
      <c r="Q10" s="44"/>
      <c r="R10" s="44"/>
      <c r="S10" s="44"/>
      <c r="T10" s="44"/>
      <c r="U10" s="44"/>
      <c r="V10" s="44"/>
      <c r="W10" s="44">
        <f>データ!Q6</f>
        <v>98.41</v>
      </c>
      <c r="X10" s="44"/>
      <c r="Y10" s="44"/>
      <c r="Z10" s="44"/>
      <c r="AA10" s="44"/>
      <c r="AB10" s="44"/>
      <c r="AC10" s="44"/>
      <c r="AD10" s="49">
        <f>データ!R6</f>
        <v>3348</v>
      </c>
      <c r="AE10" s="49"/>
      <c r="AF10" s="49"/>
      <c r="AG10" s="49"/>
      <c r="AH10" s="49"/>
      <c r="AI10" s="49"/>
      <c r="AJ10" s="49"/>
      <c r="AK10" s="2"/>
      <c r="AL10" s="49">
        <f>データ!V6</f>
        <v>4536</v>
      </c>
      <c r="AM10" s="49"/>
      <c r="AN10" s="49"/>
      <c r="AO10" s="49"/>
      <c r="AP10" s="49"/>
      <c r="AQ10" s="49"/>
      <c r="AR10" s="49"/>
      <c r="AS10" s="49"/>
      <c r="AT10" s="44">
        <f>データ!W6</f>
        <v>1.55</v>
      </c>
      <c r="AU10" s="44"/>
      <c r="AV10" s="44"/>
      <c r="AW10" s="44"/>
      <c r="AX10" s="44"/>
      <c r="AY10" s="44"/>
      <c r="AZ10" s="44"/>
      <c r="BA10" s="44"/>
      <c r="BB10" s="44">
        <f>データ!X6</f>
        <v>2926.45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126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【920.42】</v>
      </c>
      <c r="I86" s="25" t="str">
        <f>データ!CA6</f>
        <v>【47.34】</v>
      </c>
      <c r="J86" s="25" t="str">
        <f>データ!CL6</f>
        <v>【360.30】</v>
      </c>
      <c r="K86" s="25" t="str">
        <f>データ!CW6</f>
        <v>【34.06】</v>
      </c>
      <c r="L86" s="25" t="str">
        <f>データ!DH6</f>
        <v>【79.14】</v>
      </c>
      <c r="M86" s="25" t="s">
        <v>56</v>
      </c>
      <c r="N86" s="25" t="s">
        <v>57</v>
      </c>
      <c r="O86" s="25" t="str">
        <f>データ!EO6</f>
        <v>【0.01】</v>
      </c>
    </row>
  </sheetData>
  <sheetProtection algorithmName="SHA-512" hashValue="C5EPFgfTrcrpeUUZr+NEFpoSARWHwLlVta7z4ttwPVC703QfyrJWoZrDaC3J43ez4RzWRGxUTedHc0lA+yk4UA==" saltValue="MTa/iUZa1gVIgHfU9uv4l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76" t="s">
        <v>67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68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69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70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71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72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73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74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75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76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77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78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79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80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81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 x14ac:dyDescent="0.15">
      <c r="A6" s="27" t="s">
        <v>110</v>
      </c>
      <c r="B6" s="32">
        <f>B7</f>
        <v>2017</v>
      </c>
      <c r="C6" s="32">
        <f t="shared" ref="C6:X6" si="3">C7</f>
        <v>244724</v>
      </c>
      <c r="D6" s="32">
        <f t="shared" si="3"/>
        <v>47</v>
      </c>
      <c r="E6" s="32">
        <f t="shared" si="3"/>
        <v>17</v>
      </c>
      <c r="F6" s="32">
        <f t="shared" si="3"/>
        <v>6</v>
      </c>
      <c r="G6" s="32">
        <f t="shared" si="3"/>
        <v>0</v>
      </c>
      <c r="H6" s="32" t="str">
        <f t="shared" si="3"/>
        <v>三重県　南伊勢町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漁業集落排水</v>
      </c>
      <c r="L6" s="32" t="str">
        <f t="shared" si="3"/>
        <v>H2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34.86</v>
      </c>
      <c r="Q6" s="33">
        <f t="shared" si="3"/>
        <v>98.41</v>
      </c>
      <c r="R6" s="33">
        <f t="shared" si="3"/>
        <v>3348</v>
      </c>
      <c r="S6" s="33">
        <f t="shared" si="3"/>
        <v>13169</v>
      </c>
      <c r="T6" s="33">
        <f t="shared" si="3"/>
        <v>241.89</v>
      </c>
      <c r="U6" s="33">
        <f t="shared" si="3"/>
        <v>54.44</v>
      </c>
      <c r="V6" s="33">
        <f t="shared" si="3"/>
        <v>4536</v>
      </c>
      <c r="W6" s="33">
        <f t="shared" si="3"/>
        <v>1.55</v>
      </c>
      <c r="X6" s="33">
        <f t="shared" si="3"/>
        <v>2926.45</v>
      </c>
      <c r="Y6" s="34">
        <f>IF(Y7="",NA(),Y7)</f>
        <v>86.09</v>
      </c>
      <c r="Z6" s="34">
        <f t="shared" ref="Z6:AH6" si="4">IF(Z7="",NA(),Z7)</f>
        <v>73.180000000000007</v>
      </c>
      <c r="AA6" s="34">
        <f t="shared" si="4"/>
        <v>79.47</v>
      </c>
      <c r="AB6" s="34">
        <f t="shared" si="4"/>
        <v>81.17</v>
      </c>
      <c r="AC6" s="34">
        <f t="shared" si="4"/>
        <v>159.19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1006.97</v>
      </c>
      <c r="BG6" s="34">
        <f t="shared" ref="BG6:BO6" si="7">IF(BG7="",NA(),BG7)</f>
        <v>950.49</v>
      </c>
      <c r="BH6" s="34">
        <f t="shared" si="7"/>
        <v>921.22</v>
      </c>
      <c r="BI6" s="34">
        <f t="shared" si="7"/>
        <v>885.67</v>
      </c>
      <c r="BJ6" s="34">
        <f t="shared" si="7"/>
        <v>855.67</v>
      </c>
      <c r="BK6" s="34">
        <f t="shared" si="7"/>
        <v>817.63</v>
      </c>
      <c r="BL6" s="34">
        <f t="shared" si="7"/>
        <v>830.5</v>
      </c>
      <c r="BM6" s="34">
        <f t="shared" si="7"/>
        <v>1029.24</v>
      </c>
      <c r="BN6" s="34">
        <f t="shared" si="7"/>
        <v>1063.93</v>
      </c>
      <c r="BO6" s="34">
        <f t="shared" si="7"/>
        <v>1060.8599999999999</v>
      </c>
      <c r="BP6" s="33" t="str">
        <f>IF(BP7="","",IF(BP7="-","【-】","【"&amp;SUBSTITUTE(TEXT(BP7,"#,##0.00"),"-","△")&amp;"】"))</f>
        <v>【920.42】</v>
      </c>
      <c r="BQ6" s="34">
        <f>IF(BQ7="",NA(),BQ7)</f>
        <v>62.23</v>
      </c>
      <c r="BR6" s="34">
        <f t="shared" ref="BR6:BZ6" si="8">IF(BR7="",NA(),BR7)</f>
        <v>44.84</v>
      </c>
      <c r="BS6" s="34">
        <f t="shared" si="8"/>
        <v>51</v>
      </c>
      <c r="BT6" s="34">
        <f t="shared" si="8"/>
        <v>46.78</v>
      </c>
      <c r="BU6" s="34">
        <f t="shared" si="8"/>
        <v>50.06</v>
      </c>
      <c r="BV6" s="34">
        <f t="shared" si="8"/>
        <v>46.31</v>
      </c>
      <c r="BW6" s="34">
        <f t="shared" si="8"/>
        <v>43.66</v>
      </c>
      <c r="BX6" s="34">
        <f t="shared" si="8"/>
        <v>43.13</v>
      </c>
      <c r="BY6" s="34">
        <f t="shared" si="8"/>
        <v>46.26</v>
      </c>
      <c r="BZ6" s="34">
        <f t="shared" si="8"/>
        <v>45.81</v>
      </c>
      <c r="CA6" s="33" t="str">
        <f>IF(CA7="","",IF(CA7="-","【-】","【"&amp;SUBSTITUTE(TEXT(CA7,"#,##0.00"),"-","△")&amp;"】"))</f>
        <v>【47.34】</v>
      </c>
      <c r="CB6" s="34">
        <f>IF(CB7="",NA(),CB7)</f>
        <v>278.39999999999998</v>
      </c>
      <c r="CC6" s="34">
        <f t="shared" ref="CC6:CK6" si="9">IF(CC7="",NA(),CC7)</f>
        <v>398.25</v>
      </c>
      <c r="CD6" s="34">
        <f t="shared" si="9"/>
        <v>352.93</v>
      </c>
      <c r="CE6" s="34">
        <f t="shared" si="9"/>
        <v>387.89</v>
      </c>
      <c r="CF6" s="34">
        <f t="shared" si="9"/>
        <v>363.16</v>
      </c>
      <c r="CG6" s="34">
        <f t="shared" si="9"/>
        <v>349.08</v>
      </c>
      <c r="CH6" s="34">
        <f t="shared" si="9"/>
        <v>382.09</v>
      </c>
      <c r="CI6" s="34">
        <f t="shared" si="9"/>
        <v>392.03</v>
      </c>
      <c r="CJ6" s="34">
        <f t="shared" si="9"/>
        <v>376.4</v>
      </c>
      <c r="CK6" s="34">
        <f t="shared" si="9"/>
        <v>383.92</v>
      </c>
      <c r="CL6" s="33" t="str">
        <f>IF(CL7="","",IF(CL7="-","【-】","【"&amp;SUBSTITUTE(TEXT(CL7,"#,##0.00"),"-","△")&amp;"】"))</f>
        <v>【360.30】</v>
      </c>
      <c r="CM6" s="34" t="str">
        <f>IF(CM7="",NA(),CM7)</f>
        <v>-</v>
      </c>
      <c r="CN6" s="34" t="str">
        <f t="shared" ref="CN6:CV6" si="10">IF(CN7="",NA(),CN7)</f>
        <v>-</v>
      </c>
      <c r="CO6" s="34">
        <f t="shared" si="10"/>
        <v>27.39</v>
      </c>
      <c r="CP6" s="34">
        <f t="shared" si="10"/>
        <v>29.94</v>
      </c>
      <c r="CQ6" s="34">
        <f t="shared" si="10"/>
        <v>29.81</v>
      </c>
      <c r="CR6" s="34">
        <f t="shared" si="10"/>
        <v>39.42</v>
      </c>
      <c r="CS6" s="34">
        <f t="shared" si="10"/>
        <v>39.68</v>
      </c>
      <c r="CT6" s="34">
        <f t="shared" si="10"/>
        <v>35.64</v>
      </c>
      <c r="CU6" s="34">
        <f t="shared" si="10"/>
        <v>33.729999999999997</v>
      </c>
      <c r="CV6" s="34">
        <f t="shared" si="10"/>
        <v>33.21</v>
      </c>
      <c r="CW6" s="33" t="str">
        <f>IF(CW7="","",IF(CW7="-","【-】","【"&amp;SUBSTITUTE(TEXT(CW7,"#,##0.00"),"-","△")&amp;"】"))</f>
        <v>【34.06】</v>
      </c>
      <c r="CX6" s="34">
        <f>IF(CX7="",NA(),CX7)</f>
        <v>85.1</v>
      </c>
      <c r="CY6" s="34">
        <f t="shared" ref="CY6:DG6" si="11">IF(CY7="",NA(),CY7)</f>
        <v>87.42</v>
      </c>
      <c r="CZ6" s="34">
        <f t="shared" si="11"/>
        <v>89.89</v>
      </c>
      <c r="DA6" s="34">
        <f t="shared" si="11"/>
        <v>88.62</v>
      </c>
      <c r="DB6" s="34">
        <f t="shared" si="11"/>
        <v>89.77</v>
      </c>
      <c r="DC6" s="34">
        <f t="shared" si="11"/>
        <v>82.97</v>
      </c>
      <c r="DD6" s="34">
        <f t="shared" si="11"/>
        <v>83.95</v>
      </c>
      <c r="DE6" s="34">
        <f t="shared" si="11"/>
        <v>82.92</v>
      </c>
      <c r="DF6" s="34">
        <f t="shared" si="11"/>
        <v>79.989999999999995</v>
      </c>
      <c r="DG6" s="34">
        <f t="shared" si="11"/>
        <v>79.98</v>
      </c>
      <c r="DH6" s="33" t="str">
        <f>IF(DH7="","",IF(DH7="-","【-】","【"&amp;SUBSTITUTE(TEXT(DH7,"#,##0.00"),"-","△")&amp;"】"))</f>
        <v>【79.14】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4">
        <f t="shared" si="14"/>
        <v>2.2200000000000002</v>
      </c>
      <c r="EJ6" s="34">
        <f t="shared" si="14"/>
        <v>0.14000000000000001</v>
      </c>
      <c r="EK6" s="34">
        <f t="shared" si="14"/>
        <v>0.05</v>
      </c>
      <c r="EL6" s="34">
        <f t="shared" si="14"/>
        <v>0.18</v>
      </c>
      <c r="EM6" s="34">
        <f t="shared" si="14"/>
        <v>0.01</v>
      </c>
      <c r="EN6" s="34">
        <f t="shared" si="14"/>
        <v>0.09</v>
      </c>
      <c r="EO6" s="33" t="str">
        <f>IF(EO7="","",IF(EO7="-","【-】","【"&amp;SUBSTITUTE(TEXT(EO7,"#,##0.00"),"-","△")&amp;"】"))</f>
        <v>【0.01】</v>
      </c>
    </row>
    <row r="7" spans="1:145" s="35" customFormat="1" x14ac:dyDescent="0.15">
      <c r="A7" s="27"/>
      <c r="B7" s="36">
        <v>2017</v>
      </c>
      <c r="C7" s="36">
        <v>244724</v>
      </c>
      <c r="D7" s="36">
        <v>47</v>
      </c>
      <c r="E7" s="36">
        <v>17</v>
      </c>
      <c r="F7" s="36">
        <v>6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34.86</v>
      </c>
      <c r="Q7" s="37">
        <v>98.41</v>
      </c>
      <c r="R7" s="37">
        <v>3348</v>
      </c>
      <c r="S7" s="37">
        <v>13169</v>
      </c>
      <c r="T7" s="37">
        <v>241.89</v>
      </c>
      <c r="U7" s="37">
        <v>54.44</v>
      </c>
      <c r="V7" s="37">
        <v>4536</v>
      </c>
      <c r="W7" s="37">
        <v>1.55</v>
      </c>
      <c r="X7" s="37">
        <v>2926.45</v>
      </c>
      <c r="Y7" s="37">
        <v>86.09</v>
      </c>
      <c r="Z7" s="37">
        <v>73.180000000000007</v>
      </c>
      <c r="AA7" s="37">
        <v>79.47</v>
      </c>
      <c r="AB7" s="37">
        <v>81.17</v>
      </c>
      <c r="AC7" s="37">
        <v>159.19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1006.97</v>
      </c>
      <c r="BG7" s="37">
        <v>950.49</v>
      </c>
      <c r="BH7" s="37">
        <v>921.22</v>
      </c>
      <c r="BI7" s="37">
        <v>885.67</v>
      </c>
      <c r="BJ7" s="37">
        <v>855.67</v>
      </c>
      <c r="BK7" s="37">
        <v>817.63</v>
      </c>
      <c r="BL7" s="37">
        <v>830.5</v>
      </c>
      <c r="BM7" s="37">
        <v>1029.24</v>
      </c>
      <c r="BN7" s="37">
        <v>1063.93</v>
      </c>
      <c r="BO7" s="37">
        <v>1060.8599999999999</v>
      </c>
      <c r="BP7" s="37">
        <v>920.42</v>
      </c>
      <c r="BQ7" s="37">
        <v>62.23</v>
      </c>
      <c r="BR7" s="37">
        <v>44.84</v>
      </c>
      <c r="BS7" s="37">
        <v>51</v>
      </c>
      <c r="BT7" s="37">
        <v>46.78</v>
      </c>
      <c r="BU7" s="37">
        <v>50.06</v>
      </c>
      <c r="BV7" s="37">
        <v>46.31</v>
      </c>
      <c r="BW7" s="37">
        <v>43.66</v>
      </c>
      <c r="BX7" s="37">
        <v>43.13</v>
      </c>
      <c r="BY7" s="37">
        <v>46.26</v>
      </c>
      <c r="BZ7" s="37">
        <v>45.81</v>
      </c>
      <c r="CA7" s="37">
        <v>47.34</v>
      </c>
      <c r="CB7" s="37">
        <v>278.39999999999998</v>
      </c>
      <c r="CC7" s="37">
        <v>398.25</v>
      </c>
      <c r="CD7" s="37">
        <v>352.93</v>
      </c>
      <c r="CE7" s="37">
        <v>387.89</v>
      </c>
      <c r="CF7" s="37">
        <v>363.16</v>
      </c>
      <c r="CG7" s="37">
        <v>349.08</v>
      </c>
      <c r="CH7" s="37">
        <v>382.09</v>
      </c>
      <c r="CI7" s="37">
        <v>392.03</v>
      </c>
      <c r="CJ7" s="37">
        <v>376.4</v>
      </c>
      <c r="CK7" s="37">
        <v>383.92</v>
      </c>
      <c r="CL7" s="37">
        <v>360.3</v>
      </c>
      <c r="CM7" s="37" t="s">
        <v>117</v>
      </c>
      <c r="CN7" s="37" t="s">
        <v>117</v>
      </c>
      <c r="CO7" s="37">
        <v>27.39</v>
      </c>
      <c r="CP7" s="37">
        <v>29.94</v>
      </c>
      <c r="CQ7" s="37">
        <v>29.81</v>
      </c>
      <c r="CR7" s="37">
        <v>39.42</v>
      </c>
      <c r="CS7" s="37">
        <v>39.68</v>
      </c>
      <c r="CT7" s="37">
        <v>35.64</v>
      </c>
      <c r="CU7" s="37">
        <v>33.729999999999997</v>
      </c>
      <c r="CV7" s="37">
        <v>33.21</v>
      </c>
      <c r="CW7" s="37">
        <v>34.06</v>
      </c>
      <c r="CX7" s="37">
        <v>85.1</v>
      </c>
      <c r="CY7" s="37">
        <v>87.42</v>
      </c>
      <c r="CZ7" s="37">
        <v>89.89</v>
      </c>
      <c r="DA7" s="37">
        <v>88.62</v>
      </c>
      <c r="DB7" s="37">
        <v>89.77</v>
      </c>
      <c r="DC7" s="37">
        <v>82.97</v>
      </c>
      <c r="DD7" s="37">
        <v>83.95</v>
      </c>
      <c r="DE7" s="37">
        <v>82.92</v>
      </c>
      <c r="DF7" s="37">
        <v>79.989999999999995</v>
      </c>
      <c r="DG7" s="37">
        <v>79.98</v>
      </c>
      <c r="DH7" s="37">
        <v>79.14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2.2200000000000002</v>
      </c>
      <c r="EJ7" s="37">
        <v>0.14000000000000001</v>
      </c>
      <c r="EK7" s="37">
        <v>0.05</v>
      </c>
      <c r="EL7" s="37">
        <v>0.18</v>
      </c>
      <c r="EM7" s="37">
        <v>0.01</v>
      </c>
      <c r="EN7" s="37">
        <v>0.09</v>
      </c>
      <c r="EO7" s="37">
        <v>0.01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</cp:lastModifiedBy>
  <dcterms:created xsi:type="dcterms:W3CDTF">2018-12-03T09:33:22Z</dcterms:created>
  <dcterms:modified xsi:type="dcterms:W3CDTF">2019-02-14T02:09:42Z</dcterms:modified>
</cp:coreProperties>
</file>