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026\e財政第２班\22_公営企業決算\H29公営企業決算統計\15_経営比較\03_H29決算経営比較分析表\03_市町から回答\下水道事業\〇23 玉城町\"/>
    </mc:Choice>
  </mc:AlternateContent>
  <workbookProtection workbookAlgorithmName="SHA-512" workbookHashValue="EzW9izBHMuAaM1d3Bwhf2+fQpw9mHC2A3j6IcVGfzj7a7TaxrG+da8ZkdTHgBB92SJuZqvW6Qg06dKyWo17F8Q==" workbookSaltValue="y/CEZxMTjykIhnOHVR4MkA==" workbookSpinCount="100000" lockStructure="1"/>
  <bookViews>
    <workbookView xWindow="-15" yWindow="5670" windowWidth="19230" windowHeight="571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E86" i="4"/>
  <c r="AT10" i="4"/>
  <c r="AL10" i="4"/>
  <c r="I10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<sst xmlns="http://schemas.openxmlformats.org/spreadsheetml/2006/main" count="243" uniqueCount="125">
  <si>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</si>
  <si>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</si>
  <si>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</si>
  <si>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</si>
  <si>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</si>
  <si>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</si>
  <si>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</si>
  <si>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</si>
  <si>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</si>
  <si>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</si>
  <si>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</si>
  <si>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</si>
  <si>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</si>
  <si>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</si>
  <si>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</si>
  <si>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</si>
  <si>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</si>
  <si>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</si>
  <si>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</si>
  <si>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</si>
  <si>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</si>
  <si>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</si>
  <si>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</si>
  <si>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</si>
  <si>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</si>
  <si>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</si>
  <si>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</si>
  <si>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</si>
  <si>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</si>
  <si>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</si>
  <si>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</si>
  <si>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</si>
  <si>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</si>
  <si>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</si>
  <si>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</si>
  <si>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</si>
  <si>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</si>
  <si>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</si>
  <si>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</si>
  <si>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</si>
  <si>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</si>
  <si>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</si>
  <si>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</si>
  <si>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</si>
  <si>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</si>
  <si>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</si>
  <si>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</si>
  <si>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</si>
  <si>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</si>
  <si>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</si>
  <si>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</si>
  <si>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</si>
  <si>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</si>
  <si>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</si>
  <si>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</si>
  <si>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</si>
  <si>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</si>
  <si>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</si>
  <si>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</si>
  <si>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</si>
  <si>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</si>
  <si>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</si>
  <si>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</si>
  <si>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</si>
  <si>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</si>
  <si>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</si>
  <si>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</si>
  <si>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</si>
  <si>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</si>
  <si>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</si>
  <si>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</si>
  <si>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</si>
  <si>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</si>
  <si>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</si>
  <si>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</si>
  <si>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</si>
  <si>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</si>
  <si>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</si>
  <si>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</si>
  <si>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</si>
  <si>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</si>
  <si>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</si>
  <si>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</si>
  <si>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</si>
  <si>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</si>
  <si>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</si>
  <si>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</si>
  <si>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</si>
  <si>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</si>
  <si>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</si>
  <si>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</si>
  <si>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</si>
  <si>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</si>
  <si>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</si>
  <si>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</si>
  <si>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</si>
  <si>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</si>
  <si>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</si>
  <si>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</si>
  <si>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</si>
  <si>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</si>
  <si>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</si>
  <si>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</si>
  <si>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</si>
  <si>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</si>
  <si>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</si>
  <si>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</si>
  <si>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</si>
  <si>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</si>
  <si>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玉城町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</si>
  <si>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</si>
  <si>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</si>
  <si>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</si>
  <si>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</si>
  <si>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</si>
  <si>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</si>
  <si>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</si>
  <si>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</si>
  <si>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</si>
  <si>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</si>
  <si>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</si>
  <si>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</si>
  <si>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本事業においては、新設改良時期が終了していることから、現在は維持管理が主な業務となっている。
　収益的収支比率および経費回収率が低く、一方で接続率にかかる水洗化率が高いことから、料金設定が適正でないことが推測できる。また、維持管理にかかる修繕費が高騰してきていることからも、公共下水への統合も視野に入れた検討が必要である。</t>
    <rPh sb="1" eb="2">
      <t>ホン</t>
    </rPh>
    <rPh sb="2" eb="4">
      <t>ジギョウ</t>
    </rPh>
    <rPh sb="10" eb="12">
      <t>シンセツ</t>
    </rPh>
    <rPh sb="12" eb="14">
      <t>カイリョウ</t>
    </rPh>
    <rPh sb="14" eb="16">
      <t>ジキ</t>
    </rPh>
    <rPh sb="17" eb="19">
      <t>シュウリョウ</t>
    </rPh>
    <rPh sb="28" eb="30">
      <t>ゲンザイ</t>
    </rPh>
    <rPh sb="31" eb="33">
      <t>イジ</t>
    </rPh>
    <rPh sb="33" eb="35">
      <t>カンリ</t>
    </rPh>
    <rPh sb="36" eb="37">
      <t>オモ</t>
    </rPh>
    <rPh sb="38" eb="40">
      <t>ギョウム</t>
    </rPh>
    <rPh sb="49" eb="51">
      <t>シュウエキ</t>
    </rPh>
    <rPh sb="51" eb="52">
      <t>テキ</t>
    </rPh>
    <rPh sb="52" eb="54">
      <t>シュウシ</t>
    </rPh>
    <rPh sb="54" eb="56">
      <t>ヒリツ</t>
    </rPh>
    <rPh sb="59" eb="61">
      <t>ケイヒ</t>
    </rPh>
    <rPh sb="61" eb="63">
      <t>カイシュウ</t>
    </rPh>
    <rPh sb="63" eb="64">
      <t>リツ</t>
    </rPh>
    <rPh sb="65" eb="66">
      <t>ヒク</t>
    </rPh>
    <rPh sb="68" eb="70">
      <t>イッポウ</t>
    </rPh>
    <rPh sb="71" eb="73">
      <t>セツゾク</t>
    </rPh>
    <rPh sb="73" eb="74">
      <t>リツ</t>
    </rPh>
    <rPh sb="78" eb="81">
      <t>スイセンカ</t>
    </rPh>
    <rPh sb="81" eb="82">
      <t>リツ</t>
    </rPh>
    <rPh sb="83" eb="84">
      <t>タカ</t>
    </rPh>
    <rPh sb="90" eb="92">
      <t>リョウキン</t>
    </rPh>
    <rPh sb="92" eb="94">
      <t>セッテイ</t>
    </rPh>
    <rPh sb="95" eb="97">
      <t>テキセイ</t>
    </rPh>
    <rPh sb="103" eb="105">
      <t>スイソク</t>
    </rPh>
    <rPh sb="112" eb="114">
      <t>イジ</t>
    </rPh>
    <rPh sb="114" eb="116">
      <t>カンリ</t>
    </rPh>
    <rPh sb="120" eb="123">
      <t>シュウゼンヒ</t>
    </rPh>
    <rPh sb="124" eb="126">
      <t>コウトウ</t>
    </rPh>
    <rPh sb="138" eb="140">
      <t>コウキョウ</t>
    </rPh>
    <rPh sb="140" eb="142">
      <t>ゲスイ</t>
    </rPh>
    <rPh sb="144" eb="146">
      <t>トウゴウ</t>
    </rPh>
    <rPh sb="147" eb="149">
      <t>シヤ</t>
    </rPh>
    <rPh sb="150" eb="151">
      <t>イ</t>
    </rPh>
    <rPh sb="153" eb="155">
      <t>ケントウ</t>
    </rPh>
    <rPh sb="156" eb="158">
      <t>ヒツヨウ</t>
    </rPh>
    <phoneticPr fontId="15"/>
  </si>
  <si>
    <t>　今後、老朽化が進むことから、農水省所管の交付金を活用して最適整備構想を策定し、計画的・効率的な維持修繕に取り組む必要がある。また、公共下水道への統合も視野に入れて検討していく。</t>
    <rPh sb="1" eb="3">
      <t>コンゴ</t>
    </rPh>
    <rPh sb="4" eb="7">
      <t>ロウキュウカ</t>
    </rPh>
    <rPh sb="8" eb="9">
      <t>スス</t>
    </rPh>
    <rPh sb="15" eb="18">
      <t>ノウスイショウ</t>
    </rPh>
    <rPh sb="18" eb="20">
      <t>ショカン</t>
    </rPh>
    <rPh sb="21" eb="24">
      <t>コウフキン</t>
    </rPh>
    <rPh sb="25" eb="27">
      <t>カツヨウ</t>
    </rPh>
    <rPh sb="29" eb="31">
      <t>サイテキ</t>
    </rPh>
    <rPh sb="31" eb="33">
      <t>セイビ</t>
    </rPh>
    <rPh sb="33" eb="35">
      <t>コウソウ</t>
    </rPh>
    <rPh sb="36" eb="38">
      <t>サクテイ</t>
    </rPh>
    <rPh sb="40" eb="43">
      <t>ケイカクテキ</t>
    </rPh>
    <rPh sb="44" eb="47">
      <t>コウリツテキ</t>
    </rPh>
    <rPh sb="48" eb="50">
      <t>イジ</t>
    </rPh>
    <rPh sb="50" eb="52">
      <t>シュウゼン</t>
    </rPh>
    <rPh sb="53" eb="54">
      <t>ト</t>
    </rPh>
    <rPh sb="55" eb="56">
      <t>ク</t>
    </rPh>
    <rPh sb="57" eb="59">
      <t>ヒツヨウ</t>
    </rPh>
    <rPh sb="66" eb="68">
      <t>コウキョウ</t>
    </rPh>
    <rPh sb="68" eb="71">
      <t>ゲスイドウ</t>
    </rPh>
    <rPh sb="73" eb="75">
      <t>トウゴウ</t>
    </rPh>
    <rPh sb="76" eb="78">
      <t>シヤ</t>
    </rPh>
    <rPh sb="79" eb="80">
      <t>イ</t>
    </rPh>
    <rPh sb="82" eb="84">
      <t>ケントウ</t>
    </rPh>
    <phoneticPr fontId="15"/>
  </si>
  <si>
    <t>　企業会計適用ではないため老朽化を示す指標はないものの、古い処理区では供用開始から20年程度が経過しており、施設の電気・計装類の修繕費が大きくなっている。</t>
    <rPh sb="1" eb="3">
      <t>キギョウ</t>
    </rPh>
    <rPh sb="3" eb="5">
      <t>カイケイ</t>
    </rPh>
    <rPh sb="5" eb="7">
      <t>テキヨウ</t>
    </rPh>
    <rPh sb="13" eb="16">
      <t>ロウキュウカ</t>
    </rPh>
    <rPh sb="17" eb="18">
      <t>シメ</t>
    </rPh>
    <rPh sb="19" eb="21">
      <t>シヒョウ</t>
    </rPh>
    <rPh sb="28" eb="29">
      <t>フル</t>
    </rPh>
    <rPh sb="30" eb="32">
      <t>ショリ</t>
    </rPh>
    <rPh sb="32" eb="33">
      <t>ク</t>
    </rPh>
    <rPh sb="35" eb="37">
      <t>キョウヨウ</t>
    </rPh>
    <rPh sb="37" eb="39">
      <t>カイシ</t>
    </rPh>
    <rPh sb="43" eb="44">
      <t>ネン</t>
    </rPh>
    <rPh sb="44" eb="46">
      <t>テイド</t>
    </rPh>
    <rPh sb="47" eb="49">
      <t>ケイカ</t>
    </rPh>
    <rPh sb="54" eb="56">
      <t>シセツ</t>
    </rPh>
    <rPh sb="57" eb="59">
      <t>デンキ</t>
    </rPh>
    <rPh sb="60" eb="62">
      <t>ケイソウ</t>
    </rPh>
    <rPh sb="62" eb="63">
      <t>ルイ</t>
    </rPh>
    <rPh sb="64" eb="67">
      <t>シュウゼンヒ</t>
    </rPh>
    <rPh sb="68" eb="69">
      <t>オオ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</si>
</sst>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2" applyFont="1" applyBorder="1" applyAlignment="1" applyProtection="1">
      <alignment horizontal="left" vertical="top" wrapText="1"/>
      <protection locked="0"/>
    </xf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0" borderId="7" xfId="2" applyFont="1" applyBorder="1" applyAlignment="1" applyProtection="1">
      <alignment horizontal="left" vertical="top" wrapText="1"/>
      <protection locked="0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5" fillId="0" borderId="1" xfId="2" applyFont="1" applyBorder="1" applyAlignment="1" applyProtection="1">
      <alignment horizontal="left" vertical="top" wrapText="1"/>
      <protection locked="0"/>
    </xf>
    <xf numFmtId="0" fontId="5" fillId="0" borderId="9" xfId="2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3A-47C0-B5E1-8AFB4830B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62016"/>
        <c:axId val="79872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0.02</c:v>
                </c:pt>
                <c:pt idx="2">
                  <c:v>0.01</c:v>
                </c:pt>
                <c:pt idx="3">
                  <c:v>2.0499999999999998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A-47C0-B5E1-8AFB4830B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62016"/>
        <c:axId val="79872384"/>
      </c:lineChart>
      <c:dateAx>
        <c:axId val="79862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872384"/>
        <c:crosses val="autoZero"/>
        <c:auto val="1"/>
        <c:lblOffset val="100"/>
        <c:baseTimeUnit val="years"/>
      </c:dateAx>
      <c:valAx>
        <c:axId val="79872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862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69.209999999999994</c:v>
                </c:pt>
                <c:pt idx="4">
                  <c:v>85.95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E-486E-A5B3-BA228E868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448"/>
        <c:axId val="93470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45.95</c:v>
                </c:pt>
                <c:pt idx="1">
                  <c:v>53.24</c:v>
                </c:pt>
                <c:pt idx="2">
                  <c:v>52.31</c:v>
                </c:pt>
                <c:pt idx="3">
                  <c:v>60.65</c:v>
                </c:pt>
                <c:pt idx="4">
                  <c:v>51.75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E-486E-A5B3-BA228E868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448"/>
        <c:axId val="93470720"/>
      </c:lineChart>
      <c:dateAx>
        <c:axId val="93464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470720"/>
        <c:crosses val="autoZero"/>
        <c:auto val="1"/>
        <c:lblOffset val="100"/>
        <c:baseTimeUnit val="years"/>
      </c:dateAx>
      <c:valAx>
        <c:axId val="93470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464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90.66</c:v>
                </c:pt>
                <c:pt idx="1">
                  <c:v>94.1</c:v>
                </c:pt>
                <c:pt idx="2">
                  <c:v>94.86</c:v>
                </c:pt>
                <c:pt idx="3">
                  <c:v>94.33</c:v>
                </c:pt>
                <c:pt idx="4">
                  <c:v>95.11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0-4B0A-8B8D-E4E43E6FE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88416"/>
        <c:axId val="9379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71.97</c:v>
                </c:pt>
                <c:pt idx="1">
                  <c:v>84.07</c:v>
                </c:pt>
                <c:pt idx="2">
                  <c:v>84.32</c:v>
                </c:pt>
                <c:pt idx="3">
                  <c:v>84.58</c:v>
                </c:pt>
                <c:pt idx="4">
                  <c:v>84.84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0-4B0A-8B8D-E4E43E6FE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8416"/>
        <c:axId val="93790592"/>
      </c:lineChart>
      <c:dateAx>
        <c:axId val="93788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790592"/>
        <c:crosses val="autoZero"/>
        <c:auto val="1"/>
        <c:lblOffset val="100"/>
        <c:baseTimeUnit val="years"/>
      </c:dateAx>
      <c:valAx>
        <c:axId val="9379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788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58.95</c:v>
                </c:pt>
                <c:pt idx="1">
                  <c:v>56.83</c:v>
                </c:pt>
                <c:pt idx="2">
                  <c:v>55.25</c:v>
                </c:pt>
                <c:pt idx="3">
                  <c:v>56.72</c:v>
                </c:pt>
                <c:pt idx="4">
                  <c:v>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E-4FF6-803F-46F3280B8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907456"/>
        <c:axId val="79917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E-4FF6-803F-46F3280B8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07456"/>
        <c:axId val="79917824"/>
      </c:lineChart>
      <c:dateAx>
        <c:axId val="79907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9917824"/>
        <c:crosses val="autoZero"/>
        <c:auto val="1"/>
        <c:lblOffset val="100"/>
        <c:baseTimeUnit val="years"/>
      </c:dateAx>
      <c:valAx>
        <c:axId val="79917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90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F-4F08-B89F-03E79177D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932416"/>
        <c:axId val="85210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F-4F08-B89F-03E79177D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32416"/>
        <c:axId val="85210240"/>
      </c:lineChart>
      <c:dateAx>
        <c:axId val="79932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5210240"/>
        <c:crosses val="autoZero"/>
        <c:auto val="1"/>
        <c:lblOffset val="100"/>
        <c:baseTimeUnit val="years"/>
      </c:dateAx>
      <c:valAx>
        <c:axId val="85210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9932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7-4823-8886-BD2653BEB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74624"/>
        <c:axId val="91280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7-4823-8886-BD2653BEB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74624"/>
        <c:axId val="91280896"/>
      </c:lineChart>
      <c:dateAx>
        <c:axId val="91274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280896"/>
        <c:crosses val="autoZero"/>
        <c:auto val="1"/>
        <c:lblOffset val="100"/>
        <c:baseTimeUnit val="years"/>
      </c:dateAx>
      <c:valAx>
        <c:axId val="91280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274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8-48C4-8ADF-204ABE6DD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21248"/>
        <c:axId val="93223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8-48C4-8ADF-204ABE6DD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21248"/>
        <c:axId val="93223168"/>
      </c:lineChart>
      <c:dateAx>
        <c:axId val="93221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223168"/>
        <c:crosses val="autoZero"/>
        <c:auto val="1"/>
        <c:lblOffset val="100"/>
        <c:baseTimeUnit val="years"/>
      </c:dateAx>
      <c:valAx>
        <c:axId val="93223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221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C-4C01-B984-688C4145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60416"/>
        <c:axId val="93266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C-4C01-B984-688C4145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60416"/>
        <c:axId val="93266688"/>
      </c:lineChart>
      <c:dateAx>
        <c:axId val="93260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266688"/>
        <c:crosses val="autoZero"/>
        <c:auto val="1"/>
        <c:lblOffset val="100"/>
        <c:baseTimeUnit val="years"/>
      </c:dateAx>
      <c:valAx>
        <c:axId val="93266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260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8-4E8B-9D62-54A15F91D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03936"/>
        <c:axId val="93305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1117.1099999999999</c:v>
                </c:pt>
                <c:pt idx="1">
                  <c:v>1044.8</c:v>
                </c:pt>
                <c:pt idx="2">
                  <c:v>1081.8</c:v>
                </c:pt>
                <c:pt idx="3">
                  <c:v>974.93</c:v>
                </c:pt>
                <c:pt idx="4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8-4E8B-9D62-54A15F91D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03936"/>
        <c:axId val="93305856"/>
      </c:lineChart>
      <c:dateAx>
        <c:axId val="93303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305856"/>
        <c:crosses val="autoZero"/>
        <c:auto val="1"/>
        <c:lblOffset val="100"/>
        <c:baseTimeUnit val="years"/>
      </c:dateAx>
      <c:valAx>
        <c:axId val="93305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30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49.91</c:v>
                </c:pt>
                <c:pt idx="1">
                  <c:v>50.5</c:v>
                </c:pt>
                <c:pt idx="2">
                  <c:v>49.42</c:v>
                </c:pt>
                <c:pt idx="3">
                  <c:v>41.47</c:v>
                </c:pt>
                <c:pt idx="4">
                  <c:v>20.28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9-48A6-9A8E-907727028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41184"/>
        <c:axId val="93343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41.04</c:v>
                </c:pt>
                <c:pt idx="1">
                  <c:v>50.82</c:v>
                </c:pt>
                <c:pt idx="2">
                  <c:v>52.19</c:v>
                </c:pt>
                <c:pt idx="3">
                  <c:v>55.32</c:v>
                </c:pt>
                <c:pt idx="4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9-48A6-9A8E-907727028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41184"/>
        <c:axId val="93343104"/>
      </c:lineChart>
      <c:dateAx>
        <c:axId val="93341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343104"/>
        <c:crosses val="autoZero"/>
        <c:auto val="1"/>
        <c:lblOffset val="100"/>
        <c:baseTimeUnit val="years"/>
      </c:dateAx>
      <c:valAx>
        <c:axId val="93343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341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185.08</c:v>
                </c:pt>
                <c:pt idx="1">
                  <c:v>185.71</c:v>
                </c:pt>
                <c:pt idx="2">
                  <c:v>188.89</c:v>
                </c:pt>
                <c:pt idx="3">
                  <c:v>220.45</c:v>
                </c:pt>
                <c:pt idx="4">
                  <c:v>451.72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D-4FE9-BFE5-EE9993497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3952"/>
        <c:axId val="93375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357.08</c:v>
                </c:pt>
                <c:pt idx="1">
                  <c:v>300.52</c:v>
                </c:pt>
                <c:pt idx="2">
                  <c:v>296.14</c:v>
                </c:pt>
                <c:pt idx="3">
                  <c:v>283.17</c:v>
                </c:pt>
                <c:pt idx="4">
                  <c:v>263.76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D-4FE9-BFE5-EE9993497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3952"/>
        <c:axId val="93375872"/>
      </c:lineChart>
      <c:dateAx>
        <c:axId val="93373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375872"/>
        <c:crosses val="autoZero"/>
        <c:auto val="1"/>
        <c:lblOffset val="100"/>
        <c:baseTimeUnit val="years"/>
      </c:dateAx>
      <c:valAx>
        <c:axId val="93375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373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【255.52】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J31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 x14ac:dyDescent="0.1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三重県　玉城町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農業集落排水</v>
      </c>
      <c r="Q8" s="47"/>
      <c r="R8" s="47"/>
      <c r="S8" s="47"/>
      <c r="T8" s="47"/>
      <c r="U8" s="47"/>
      <c r="V8" s="47"/>
      <c r="W8" s="47" t="str">
        <f>データ!L6</f>
        <v>F2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15629</v>
      </c>
      <c r="AM8" s="49"/>
      <c r="AN8" s="49"/>
      <c r="AO8" s="49"/>
      <c r="AP8" s="49"/>
      <c r="AQ8" s="49"/>
      <c r="AR8" s="49"/>
      <c r="AS8" s="49"/>
      <c r="AT8" s="44">
        <f>データ!T6</f>
        <v>40.909999999999997</v>
      </c>
      <c r="AU8" s="44"/>
      <c r="AV8" s="44"/>
      <c r="AW8" s="44"/>
      <c r="AX8" s="44"/>
      <c r="AY8" s="44"/>
      <c r="AZ8" s="44"/>
      <c r="BA8" s="44"/>
      <c r="BB8" s="44">
        <f>データ!U6</f>
        <v>382.03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8.65</v>
      </c>
      <c r="Q10" s="44"/>
      <c r="R10" s="44"/>
      <c r="S10" s="44"/>
      <c r="T10" s="44"/>
      <c r="U10" s="44"/>
      <c r="V10" s="44"/>
      <c r="W10" s="44">
        <f>データ!Q6</f>
        <v>81.64</v>
      </c>
      <c r="X10" s="44"/>
      <c r="Y10" s="44"/>
      <c r="Z10" s="44"/>
      <c r="AA10" s="44"/>
      <c r="AB10" s="44"/>
      <c r="AC10" s="44"/>
      <c r="AD10" s="49">
        <f>データ!R6</f>
        <v>1600</v>
      </c>
      <c r="AE10" s="49"/>
      <c r="AF10" s="49"/>
      <c r="AG10" s="49"/>
      <c r="AH10" s="49"/>
      <c r="AI10" s="49"/>
      <c r="AJ10" s="49"/>
      <c r="AK10" s="2"/>
      <c r="AL10" s="49">
        <f>データ!V6</f>
        <v>1350</v>
      </c>
      <c r="AM10" s="49"/>
      <c r="AN10" s="49"/>
      <c r="AO10" s="49"/>
      <c r="AP10" s="49"/>
      <c r="AQ10" s="49"/>
      <c r="AR10" s="49"/>
      <c r="AS10" s="49"/>
      <c r="AT10" s="44">
        <f>データ!W6</f>
        <v>0.52</v>
      </c>
      <c r="AU10" s="44"/>
      <c r="AV10" s="44"/>
      <c r="AW10" s="44"/>
      <c r="AX10" s="44"/>
      <c r="AY10" s="44"/>
      <c r="AZ10" s="44"/>
      <c r="BA10" s="44"/>
      <c r="BB10" s="44">
        <f>データ!X6</f>
        <v>2596.15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122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124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123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【814.89】</v>
      </c>
      <c r="I86" s="25" t="str">
        <f>データ!CA6</f>
        <v>【60.64】</v>
      </c>
      <c r="J86" s="25" t="str">
        <f>データ!CL6</f>
        <v>【255.52】</v>
      </c>
      <c r="K86" s="25" t="str">
        <f>データ!CW6</f>
        <v>【52.49】</v>
      </c>
      <c r="L86" s="25" t="str">
        <f>データ!DH6</f>
        <v>【85.49】</v>
      </c>
      <c r="M86" s="25" t="s">
        <v>56</v>
      </c>
      <c r="N86" s="25" t="s">
        <v>56</v>
      </c>
      <c r="O86" s="25" t="str">
        <f>データ!EO6</f>
        <v>【0.11】</v>
      </c>
    </row>
  </sheetData>
  <sheetProtection algorithmName="SHA-512" hashValue="0/jqIHFjVBUaCwnB6s7aXGYoGhCG4WjWeQYtf6Lfa7OgB2HCYtYcRnNzTjqaYgZSSozvgDlrG50W+9yo8YU5SA==" saltValue="uWDFiyisX6XTUM+ln2ttWQ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36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68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69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70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71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72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73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74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75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76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77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78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79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80</v>
      </c>
      <c r="B5" s="30"/>
      <c r="C5" s="30"/>
      <c r="D5" s="30"/>
      <c r="E5" s="30"/>
      <c r="F5" s="30"/>
      <c r="G5" s="30"/>
      <c r="H5" s="31" t="s">
        <v>81</v>
      </c>
      <c r="I5" s="31" t="s">
        <v>82</v>
      </c>
      <c r="J5" s="31" t="s">
        <v>83</v>
      </c>
      <c r="K5" s="31" t="s">
        <v>84</v>
      </c>
      <c r="L5" s="31" t="s">
        <v>85</v>
      </c>
      <c r="M5" s="31" t="s">
        <v>5</v>
      </c>
      <c r="N5" s="31" t="s">
        <v>86</v>
      </c>
      <c r="O5" s="31" t="s">
        <v>87</v>
      </c>
      <c r="P5" s="31" t="s">
        <v>88</v>
      </c>
      <c r="Q5" s="31" t="s">
        <v>89</v>
      </c>
      <c r="R5" s="31" t="s">
        <v>90</v>
      </c>
      <c r="S5" s="31" t="s">
        <v>91</v>
      </c>
      <c r="T5" s="31" t="s">
        <v>92</v>
      </c>
      <c r="U5" s="31" t="s">
        <v>93</v>
      </c>
      <c r="V5" s="31" t="s">
        <v>94</v>
      </c>
      <c r="W5" s="31" t="s">
        <v>95</v>
      </c>
      <c r="X5" s="31" t="s">
        <v>96</v>
      </c>
      <c r="Y5" s="31" t="s">
        <v>97</v>
      </c>
      <c r="Z5" s="31" t="s">
        <v>98</v>
      </c>
      <c r="AA5" s="31" t="s">
        <v>99</v>
      </c>
      <c r="AB5" s="31" t="s">
        <v>100</v>
      </c>
      <c r="AC5" s="31" t="s">
        <v>101</v>
      </c>
      <c r="AD5" s="31" t="s">
        <v>102</v>
      </c>
      <c r="AE5" s="31" t="s">
        <v>103</v>
      </c>
      <c r="AF5" s="31" t="s">
        <v>104</v>
      </c>
      <c r="AG5" s="31" t="s">
        <v>105</v>
      </c>
      <c r="AH5" s="31" t="s">
        <v>106</v>
      </c>
      <c r="AI5" s="31" t="s">
        <v>43</v>
      </c>
      <c r="AJ5" s="31" t="s">
        <v>97</v>
      </c>
      <c r="AK5" s="31" t="s">
        <v>98</v>
      </c>
      <c r="AL5" s="31" t="s">
        <v>99</v>
      </c>
      <c r="AM5" s="31" t="s">
        <v>100</v>
      </c>
      <c r="AN5" s="31" t="s">
        <v>101</v>
      </c>
      <c r="AO5" s="31" t="s">
        <v>102</v>
      </c>
      <c r="AP5" s="31" t="s">
        <v>103</v>
      </c>
      <c r="AQ5" s="31" t="s">
        <v>104</v>
      </c>
      <c r="AR5" s="31" t="s">
        <v>105</v>
      </c>
      <c r="AS5" s="31" t="s">
        <v>106</v>
      </c>
      <c r="AT5" s="31" t="s">
        <v>107</v>
      </c>
      <c r="AU5" s="31" t="s">
        <v>97</v>
      </c>
      <c r="AV5" s="31" t="s">
        <v>98</v>
      </c>
      <c r="AW5" s="31" t="s">
        <v>99</v>
      </c>
      <c r="AX5" s="31" t="s">
        <v>100</v>
      </c>
      <c r="AY5" s="31" t="s">
        <v>101</v>
      </c>
      <c r="AZ5" s="31" t="s">
        <v>102</v>
      </c>
      <c r="BA5" s="31" t="s">
        <v>103</v>
      </c>
      <c r="BB5" s="31" t="s">
        <v>104</v>
      </c>
      <c r="BC5" s="31" t="s">
        <v>105</v>
      </c>
      <c r="BD5" s="31" t="s">
        <v>106</v>
      </c>
      <c r="BE5" s="31" t="s">
        <v>107</v>
      </c>
      <c r="BF5" s="31" t="s">
        <v>97</v>
      </c>
      <c r="BG5" s="31" t="s">
        <v>98</v>
      </c>
      <c r="BH5" s="31" t="s">
        <v>99</v>
      </c>
      <c r="BI5" s="31" t="s">
        <v>100</v>
      </c>
      <c r="BJ5" s="31" t="s">
        <v>101</v>
      </c>
      <c r="BK5" s="31" t="s">
        <v>102</v>
      </c>
      <c r="BL5" s="31" t="s">
        <v>103</v>
      </c>
      <c r="BM5" s="31" t="s">
        <v>104</v>
      </c>
      <c r="BN5" s="31" t="s">
        <v>105</v>
      </c>
      <c r="BO5" s="31" t="s">
        <v>106</v>
      </c>
      <c r="BP5" s="31" t="s">
        <v>107</v>
      </c>
      <c r="BQ5" s="31" t="s">
        <v>97</v>
      </c>
      <c r="BR5" s="31" t="s">
        <v>98</v>
      </c>
      <c r="BS5" s="31" t="s">
        <v>99</v>
      </c>
      <c r="BT5" s="31" t="s">
        <v>100</v>
      </c>
      <c r="BU5" s="31" t="s">
        <v>101</v>
      </c>
      <c r="BV5" s="31" t="s">
        <v>102</v>
      </c>
      <c r="BW5" s="31" t="s">
        <v>103</v>
      </c>
      <c r="BX5" s="31" t="s">
        <v>104</v>
      </c>
      <c r="BY5" s="31" t="s">
        <v>105</v>
      </c>
      <c r="BZ5" s="31" t="s">
        <v>106</v>
      </c>
      <c r="CA5" s="31" t="s">
        <v>107</v>
      </c>
      <c r="CB5" s="31" t="s">
        <v>97</v>
      </c>
      <c r="CC5" s="31" t="s">
        <v>98</v>
      </c>
      <c r="CD5" s="31" t="s">
        <v>99</v>
      </c>
      <c r="CE5" s="31" t="s">
        <v>100</v>
      </c>
      <c r="CF5" s="31" t="s">
        <v>101</v>
      </c>
      <c r="CG5" s="31" t="s">
        <v>102</v>
      </c>
      <c r="CH5" s="31" t="s">
        <v>103</v>
      </c>
      <c r="CI5" s="31" t="s">
        <v>104</v>
      </c>
      <c r="CJ5" s="31" t="s">
        <v>105</v>
      </c>
      <c r="CK5" s="31" t="s">
        <v>106</v>
      </c>
      <c r="CL5" s="31" t="s">
        <v>107</v>
      </c>
      <c r="CM5" s="31" t="s">
        <v>97</v>
      </c>
      <c r="CN5" s="31" t="s">
        <v>98</v>
      </c>
      <c r="CO5" s="31" t="s">
        <v>99</v>
      </c>
      <c r="CP5" s="31" t="s">
        <v>100</v>
      </c>
      <c r="CQ5" s="31" t="s">
        <v>101</v>
      </c>
      <c r="CR5" s="31" t="s">
        <v>102</v>
      </c>
      <c r="CS5" s="31" t="s">
        <v>103</v>
      </c>
      <c r="CT5" s="31" t="s">
        <v>104</v>
      </c>
      <c r="CU5" s="31" t="s">
        <v>105</v>
      </c>
      <c r="CV5" s="31" t="s">
        <v>106</v>
      </c>
      <c r="CW5" s="31" t="s">
        <v>107</v>
      </c>
      <c r="CX5" s="31" t="s">
        <v>97</v>
      </c>
      <c r="CY5" s="31" t="s">
        <v>98</v>
      </c>
      <c r="CZ5" s="31" t="s">
        <v>99</v>
      </c>
      <c r="DA5" s="31" t="s">
        <v>100</v>
      </c>
      <c r="DB5" s="31" t="s">
        <v>101</v>
      </c>
      <c r="DC5" s="31" t="s">
        <v>102</v>
      </c>
      <c r="DD5" s="31" t="s">
        <v>103</v>
      </c>
      <c r="DE5" s="31" t="s">
        <v>104</v>
      </c>
      <c r="DF5" s="31" t="s">
        <v>105</v>
      </c>
      <c r="DG5" s="31" t="s">
        <v>106</v>
      </c>
      <c r="DH5" s="31" t="s">
        <v>107</v>
      </c>
      <c r="DI5" s="31" t="s">
        <v>97</v>
      </c>
      <c r="DJ5" s="31" t="s">
        <v>98</v>
      </c>
      <c r="DK5" s="31" t="s">
        <v>99</v>
      </c>
      <c r="DL5" s="31" t="s">
        <v>100</v>
      </c>
      <c r="DM5" s="31" t="s">
        <v>101</v>
      </c>
      <c r="DN5" s="31" t="s">
        <v>102</v>
      </c>
      <c r="DO5" s="31" t="s">
        <v>103</v>
      </c>
      <c r="DP5" s="31" t="s">
        <v>104</v>
      </c>
      <c r="DQ5" s="31" t="s">
        <v>105</v>
      </c>
      <c r="DR5" s="31" t="s">
        <v>106</v>
      </c>
      <c r="DS5" s="31" t="s">
        <v>107</v>
      </c>
      <c r="DT5" s="31" t="s">
        <v>97</v>
      </c>
      <c r="DU5" s="31" t="s">
        <v>98</v>
      </c>
      <c r="DV5" s="31" t="s">
        <v>99</v>
      </c>
      <c r="DW5" s="31" t="s">
        <v>100</v>
      </c>
      <c r="DX5" s="31" t="s">
        <v>101</v>
      </c>
      <c r="DY5" s="31" t="s">
        <v>102</v>
      </c>
      <c r="DZ5" s="31" t="s">
        <v>103</v>
      </c>
      <c r="EA5" s="31" t="s">
        <v>104</v>
      </c>
      <c r="EB5" s="31" t="s">
        <v>105</v>
      </c>
      <c r="EC5" s="31" t="s">
        <v>106</v>
      </c>
      <c r="ED5" s="31" t="s">
        <v>107</v>
      </c>
      <c r="EE5" s="31" t="s">
        <v>97</v>
      </c>
      <c r="EF5" s="31" t="s">
        <v>98</v>
      </c>
      <c r="EG5" s="31" t="s">
        <v>99</v>
      </c>
      <c r="EH5" s="31" t="s">
        <v>100</v>
      </c>
      <c r="EI5" s="31" t="s">
        <v>101</v>
      </c>
      <c r="EJ5" s="31" t="s">
        <v>102</v>
      </c>
      <c r="EK5" s="31" t="s">
        <v>103</v>
      </c>
      <c r="EL5" s="31" t="s">
        <v>104</v>
      </c>
      <c r="EM5" s="31" t="s">
        <v>105</v>
      </c>
      <c r="EN5" s="31" t="s">
        <v>106</v>
      </c>
      <c r="EO5" s="31" t="s">
        <v>107</v>
      </c>
    </row>
    <row r="6" spans="1:145" s="35" customFormat="1" x14ac:dyDescent="0.15">
      <c r="A6" s="27" t="s">
        <v>108</v>
      </c>
      <c r="B6" s="32">
        <f>B7</f>
        <v>2017</v>
      </c>
      <c r="C6" s="32">
        <f t="shared" ref="C6:X6" si="3">C7</f>
        <v>244619</v>
      </c>
      <c r="D6" s="32">
        <f t="shared" si="3"/>
        <v>47</v>
      </c>
      <c r="E6" s="32">
        <f t="shared" si="3"/>
        <v>17</v>
      </c>
      <c r="F6" s="32">
        <f t="shared" si="3"/>
        <v>5</v>
      </c>
      <c r="G6" s="32">
        <f t="shared" si="3"/>
        <v>0</v>
      </c>
      <c r="H6" s="32" t="str">
        <f t="shared" si="3"/>
        <v>三重県　玉城町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農業集落排水</v>
      </c>
      <c r="L6" s="32" t="str">
        <f t="shared" si="3"/>
        <v>F2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8.65</v>
      </c>
      <c r="Q6" s="33">
        <f t="shared" si="3"/>
        <v>81.64</v>
      </c>
      <c r="R6" s="33">
        <f t="shared" si="3"/>
        <v>1600</v>
      </c>
      <c r="S6" s="33">
        <f t="shared" si="3"/>
        <v>15629</v>
      </c>
      <c r="T6" s="33">
        <f t="shared" si="3"/>
        <v>40.909999999999997</v>
      </c>
      <c r="U6" s="33">
        <f t="shared" si="3"/>
        <v>382.03</v>
      </c>
      <c r="V6" s="33">
        <f t="shared" si="3"/>
        <v>1350</v>
      </c>
      <c r="W6" s="33">
        <f t="shared" si="3"/>
        <v>0.52</v>
      </c>
      <c r="X6" s="33">
        <f t="shared" si="3"/>
        <v>2596.15</v>
      </c>
      <c r="Y6" s="34">
        <f>IF(Y7="",NA(),Y7)</f>
        <v>58.95</v>
      </c>
      <c r="Z6" s="34">
        <f t="shared" ref="Z6:AH6" si="4">IF(Z7="",NA(),Z7)</f>
        <v>56.83</v>
      </c>
      <c r="AA6" s="34">
        <f t="shared" si="4"/>
        <v>55.25</v>
      </c>
      <c r="AB6" s="34">
        <f t="shared" si="4"/>
        <v>56.72</v>
      </c>
      <c r="AC6" s="34">
        <f t="shared" si="4"/>
        <v>59.5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3">
        <f>IF(BF7="",NA(),BF7)</f>
        <v>0</v>
      </c>
      <c r="BG6" s="33">
        <f t="shared" ref="BG6:BO6" si="7">IF(BG7="",NA(),BG7)</f>
        <v>0</v>
      </c>
      <c r="BH6" s="33">
        <f t="shared" si="7"/>
        <v>0</v>
      </c>
      <c r="BI6" s="33">
        <f t="shared" si="7"/>
        <v>0</v>
      </c>
      <c r="BJ6" s="33">
        <f t="shared" si="7"/>
        <v>0</v>
      </c>
      <c r="BK6" s="34">
        <f t="shared" si="7"/>
        <v>1117.1099999999999</v>
      </c>
      <c r="BL6" s="34">
        <f t="shared" si="7"/>
        <v>1044.8</v>
      </c>
      <c r="BM6" s="34">
        <f t="shared" si="7"/>
        <v>1081.8</v>
      </c>
      <c r="BN6" s="34">
        <f t="shared" si="7"/>
        <v>974.93</v>
      </c>
      <c r="BO6" s="34">
        <f t="shared" si="7"/>
        <v>855.8</v>
      </c>
      <c r="BP6" s="33" t="str">
        <f>IF(BP7="","",IF(BP7="-","【-】","【"&amp;SUBSTITUTE(TEXT(BP7,"#,##0.00"),"-","△")&amp;"】"))</f>
        <v>【814.89】</v>
      </c>
      <c r="BQ6" s="34">
        <f>IF(BQ7="",NA(),BQ7)</f>
        <v>49.91</v>
      </c>
      <c r="BR6" s="34">
        <f t="shared" ref="BR6:BZ6" si="8">IF(BR7="",NA(),BR7)</f>
        <v>50.5</v>
      </c>
      <c r="BS6" s="34">
        <f t="shared" si="8"/>
        <v>49.42</v>
      </c>
      <c r="BT6" s="34">
        <f t="shared" si="8"/>
        <v>41.47</v>
      </c>
      <c r="BU6" s="34">
        <f t="shared" si="8"/>
        <v>20.28</v>
      </c>
      <c r="BV6" s="34">
        <f t="shared" si="8"/>
        <v>41.04</v>
      </c>
      <c r="BW6" s="34">
        <f t="shared" si="8"/>
        <v>50.82</v>
      </c>
      <c r="BX6" s="34">
        <f t="shared" si="8"/>
        <v>52.19</v>
      </c>
      <c r="BY6" s="34">
        <f t="shared" si="8"/>
        <v>55.32</v>
      </c>
      <c r="BZ6" s="34">
        <f t="shared" si="8"/>
        <v>59.8</v>
      </c>
      <c r="CA6" s="33" t="str">
        <f>IF(CA7="","",IF(CA7="-","【-】","【"&amp;SUBSTITUTE(TEXT(CA7,"#,##0.00"),"-","△")&amp;"】"))</f>
        <v>【60.64】</v>
      </c>
      <c r="CB6" s="34">
        <f>IF(CB7="",NA(),CB7)</f>
        <v>185.08</v>
      </c>
      <c r="CC6" s="34">
        <f t="shared" ref="CC6:CK6" si="9">IF(CC7="",NA(),CC7)</f>
        <v>185.71</v>
      </c>
      <c r="CD6" s="34">
        <f t="shared" si="9"/>
        <v>188.89</v>
      </c>
      <c r="CE6" s="34">
        <f t="shared" si="9"/>
        <v>220.45</v>
      </c>
      <c r="CF6" s="34">
        <f t="shared" si="9"/>
        <v>451.72</v>
      </c>
      <c r="CG6" s="34">
        <f t="shared" si="9"/>
        <v>357.08</v>
      </c>
      <c r="CH6" s="34">
        <f t="shared" si="9"/>
        <v>300.52</v>
      </c>
      <c r="CI6" s="34">
        <f t="shared" si="9"/>
        <v>296.14</v>
      </c>
      <c r="CJ6" s="34">
        <f t="shared" si="9"/>
        <v>283.17</v>
      </c>
      <c r="CK6" s="34">
        <f t="shared" si="9"/>
        <v>263.76</v>
      </c>
      <c r="CL6" s="33" t="str">
        <f>IF(CL7="","",IF(CL7="-","【-】","【"&amp;SUBSTITUTE(TEXT(CL7,"#,##0.00"),"-","△")&amp;"】"))</f>
        <v>【255.52】</v>
      </c>
      <c r="CM6" s="34" t="str">
        <f>IF(CM7="",NA(),CM7)</f>
        <v>-</v>
      </c>
      <c r="CN6" s="34" t="str">
        <f t="shared" ref="CN6:CV6" si="10">IF(CN7="",NA(),CN7)</f>
        <v>-</v>
      </c>
      <c r="CO6" s="34" t="str">
        <f t="shared" si="10"/>
        <v>-</v>
      </c>
      <c r="CP6" s="34">
        <f t="shared" si="10"/>
        <v>69.209999999999994</v>
      </c>
      <c r="CQ6" s="34">
        <f t="shared" si="10"/>
        <v>85.95</v>
      </c>
      <c r="CR6" s="34">
        <f t="shared" si="10"/>
        <v>45.95</v>
      </c>
      <c r="CS6" s="34">
        <f t="shared" si="10"/>
        <v>53.24</v>
      </c>
      <c r="CT6" s="34">
        <f t="shared" si="10"/>
        <v>52.31</v>
      </c>
      <c r="CU6" s="34">
        <f t="shared" si="10"/>
        <v>60.65</v>
      </c>
      <c r="CV6" s="34">
        <f t="shared" si="10"/>
        <v>51.75</v>
      </c>
      <c r="CW6" s="33" t="str">
        <f>IF(CW7="","",IF(CW7="-","【-】","【"&amp;SUBSTITUTE(TEXT(CW7,"#,##0.00"),"-","△")&amp;"】"))</f>
        <v>【52.49】</v>
      </c>
      <c r="CX6" s="34">
        <f>IF(CX7="",NA(),CX7)</f>
        <v>90.66</v>
      </c>
      <c r="CY6" s="34">
        <f t="shared" ref="CY6:DG6" si="11">IF(CY7="",NA(),CY7)</f>
        <v>94.1</v>
      </c>
      <c r="CZ6" s="34">
        <f t="shared" si="11"/>
        <v>94.86</v>
      </c>
      <c r="DA6" s="34">
        <f t="shared" si="11"/>
        <v>94.33</v>
      </c>
      <c r="DB6" s="34">
        <f t="shared" si="11"/>
        <v>95.11</v>
      </c>
      <c r="DC6" s="34">
        <f t="shared" si="11"/>
        <v>71.97</v>
      </c>
      <c r="DD6" s="34">
        <f t="shared" si="11"/>
        <v>84.07</v>
      </c>
      <c r="DE6" s="34">
        <f t="shared" si="11"/>
        <v>84.32</v>
      </c>
      <c r="DF6" s="34">
        <f t="shared" si="11"/>
        <v>84.58</v>
      </c>
      <c r="DG6" s="34">
        <f t="shared" si="11"/>
        <v>84.84</v>
      </c>
      <c r="DH6" s="33" t="str">
        <f>IF(DH7="","",IF(DH7="-","【-】","【"&amp;SUBSTITUTE(TEXT(DH7,"#,##0.00"),"-","△")&amp;"】"))</f>
        <v>【85.49】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0.04</v>
      </c>
      <c r="EK6" s="34">
        <f t="shared" si="14"/>
        <v>0.02</v>
      </c>
      <c r="EL6" s="34">
        <f t="shared" si="14"/>
        <v>0.01</v>
      </c>
      <c r="EM6" s="34">
        <f t="shared" si="14"/>
        <v>2.0499999999999998</v>
      </c>
      <c r="EN6" s="34">
        <f t="shared" si="14"/>
        <v>0.01</v>
      </c>
      <c r="EO6" s="33" t="str">
        <f>IF(EO7="","",IF(EO7="-","【-】","【"&amp;SUBSTITUTE(TEXT(EO7,"#,##0.00"),"-","△")&amp;"】"))</f>
        <v>【0.11】</v>
      </c>
    </row>
    <row r="7" spans="1:145" s="35" customFormat="1" x14ac:dyDescent="0.15">
      <c r="A7" s="27"/>
      <c r="B7" s="36">
        <v>2017</v>
      </c>
      <c r="C7" s="36">
        <v>244619</v>
      </c>
      <c r="D7" s="36">
        <v>47</v>
      </c>
      <c r="E7" s="36">
        <v>17</v>
      </c>
      <c r="F7" s="36">
        <v>5</v>
      </c>
      <c r="G7" s="36">
        <v>0</v>
      </c>
      <c r="H7" s="36" t="s">
        <v>109</v>
      </c>
      <c r="I7" s="36" t="s">
        <v>110</v>
      </c>
      <c r="J7" s="36" t="s">
        <v>111</v>
      </c>
      <c r="K7" s="36" t="s">
        <v>112</v>
      </c>
      <c r="L7" s="36" t="s">
        <v>113</v>
      </c>
      <c r="M7" s="36" t="s">
        <v>114</v>
      </c>
      <c r="N7" s="37" t="s">
        <v>115</v>
      </c>
      <c r="O7" s="37" t="s">
        <v>116</v>
      </c>
      <c r="P7" s="37">
        <v>8.65</v>
      </c>
      <c r="Q7" s="37">
        <v>81.64</v>
      </c>
      <c r="R7" s="37">
        <v>1600</v>
      </c>
      <c r="S7" s="37">
        <v>15629</v>
      </c>
      <c r="T7" s="37">
        <v>40.909999999999997</v>
      </c>
      <c r="U7" s="37">
        <v>382.03</v>
      </c>
      <c r="V7" s="37">
        <v>1350</v>
      </c>
      <c r="W7" s="37">
        <v>0.52</v>
      </c>
      <c r="X7" s="37">
        <v>2596.15</v>
      </c>
      <c r="Y7" s="37">
        <v>58.95</v>
      </c>
      <c r="Z7" s="37">
        <v>56.83</v>
      </c>
      <c r="AA7" s="37">
        <v>55.25</v>
      </c>
      <c r="AB7" s="37">
        <v>56.72</v>
      </c>
      <c r="AC7" s="37">
        <v>59.5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0</v>
      </c>
      <c r="BG7" s="37">
        <v>0</v>
      </c>
      <c r="BH7" s="37">
        <v>0</v>
      </c>
      <c r="BI7" s="37">
        <v>0</v>
      </c>
      <c r="BJ7" s="37">
        <v>0</v>
      </c>
      <c r="BK7" s="37">
        <v>1117.1099999999999</v>
      </c>
      <c r="BL7" s="37">
        <v>1044.8</v>
      </c>
      <c r="BM7" s="37">
        <v>1081.8</v>
      </c>
      <c r="BN7" s="37">
        <v>974.93</v>
      </c>
      <c r="BO7" s="37">
        <v>855.8</v>
      </c>
      <c r="BP7" s="37">
        <v>814.89</v>
      </c>
      <c r="BQ7" s="37">
        <v>49.91</v>
      </c>
      <c r="BR7" s="37">
        <v>50.5</v>
      </c>
      <c r="BS7" s="37">
        <v>49.42</v>
      </c>
      <c r="BT7" s="37">
        <v>41.47</v>
      </c>
      <c r="BU7" s="37">
        <v>20.28</v>
      </c>
      <c r="BV7" s="37">
        <v>41.04</v>
      </c>
      <c r="BW7" s="37">
        <v>50.82</v>
      </c>
      <c r="BX7" s="37">
        <v>52.19</v>
      </c>
      <c r="BY7" s="37">
        <v>55.32</v>
      </c>
      <c r="BZ7" s="37">
        <v>59.8</v>
      </c>
      <c r="CA7" s="37">
        <v>60.64</v>
      </c>
      <c r="CB7" s="37">
        <v>185.08</v>
      </c>
      <c r="CC7" s="37">
        <v>185.71</v>
      </c>
      <c r="CD7" s="37">
        <v>188.89</v>
      </c>
      <c r="CE7" s="37">
        <v>220.45</v>
      </c>
      <c r="CF7" s="37">
        <v>451.72</v>
      </c>
      <c r="CG7" s="37">
        <v>357.08</v>
      </c>
      <c r="CH7" s="37">
        <v>300.52</v>
      </c>
      <c r="CI7" s="37">
        <v>296.14</v>
      </c>
      <c r="CJ7" s="37">
        <v>283.17</v>
      </c>
      <c r="CK7" s="37">
        <v>263.76</v>
      </c>
      <c r="CL7" s="37">
        <v>255.52</v>
      </c>
      <c r="CM7" s="37" t="s">
        <v>115</v>
      </c>
      <c r="CN7" s="37" t="s">
        <v>115</v>
      </c>
      <c r="CO7" s="37" t="s">
        <v>115</v>
      </c>
      <c r="CP7" s="37">
        <v>69.209999999999994</v>
      </c>
      <c r="CQ7" s="37">
        <v>85.95</v>
      </c>
      <c r="CR7" s="37">
        <v>45.95</v>
      </c>
      <c r="CS7" s="37">
        <v>53.24</v>
      </c>
      <c r="CT7" s="37">
        <v>52.31</v>
      </c>
      <c r="CU7" s="37">
        <v>60.65</v>
      </c>
      <c r="CV7" s="37">
        <v>51.75</v>
      </c>
      <c r="CW7" s="37">
        <v>52.49</v>
      </c>
      <c r="CX7" s="37">
        <v>90.66</v>
      </c>
      <c r="CY7" s="37">
        <v>94.1</v>
      </c>
      <c r="CZ7" s="37">
        <v>94.86</v>
      </c>
      <c r="DA7" s="37">
        <v>94.33</v>
      </c>
      <c r="DB7" s="37">
        <v>95.11</v>
      </c>
      <c r="DC7" s="37">
        <v>71.97</v>
      </c>
      <c r="DD7" s="37">
        <v>84.07</v>
      </c>
      <c r="DE7" s="37">
        <v>84.32</v>
      </c>
      <c r="DF7" s="37">
        <v>84.58</v>
      </c>
      <c r="DG7" s="37">
        <v>84.84</v>
      </c>
      <c r="DH7" s="37">
        <v>85.49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0.04</v>
      </c>
      <c r="EK7" s="37">
        <v>0.02</v>
      </c>
      <c r="EL7" s="37">
        <v>0.01</v>
      </c>
      <c r="EM7" s="37">
        <v>2.0499999999999998</v>
      </c>
      <c r="EN7" s="37">
        <v>0.01</v>
      </c>
      <c r="EO7" s="37">
        <v>0.11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117</v>
      </c>
      <c r="C9" s="39" t="s">
        <v>118</v>
      </c>
      <c r="D9" s="39" t="s">
        <v>119</v>
      </c>
      <c r="E9" s="39" t="s">
        <v>120</v>
      </c>
      <c r="F9" s="39" t="s">
        <v>121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dcterms:created xsi:type="dcterms:W3CDTF">2018-12-03T09:26:27Z</dcterms:created>
  <dcterms:modified xsi:type="dcterms:W3CDTF">2019-02-26T04:31:55Z</dcterms:modified>
</cp:coreProperties>
</file>