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2815-user\Desktop\松尾用\提出送信用（自分PCから転送したもの）\H31.1.16公営企業に係る経営比較分析表（平成29年度決算）の分析等について\"/>
    </mc:Choice>
  </mc:AlternateContent>
  <workbookProtection workbookAlgorithmName="SHA-512" workbookHashValue="jyIyVdMuTW2Ou5d8Xa4KezcNrh8q2rmmQjuIFwbOQwi71d552neINND0b7hf4mlxnl5v3EtCliQ0RXg9TgJi4w==" workbookSaltValue="WtmTUVug1n4UMLqZjwZ6GQ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BB8" i="4"/>
  <c r="AT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<sst xmlns="http://schemas.openxmlformats.org/spreadsheetml/2006/main" count="232" uniqueCount="120">
  <si>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</si>
  <si>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</si>
  <si>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</si>
  <si>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</si>
  <si>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</si>
  <si>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</si>
  <si>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</si>
  <si>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</si>
  <si>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</si>
  <si>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</si>
  <si>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</si>
  <si>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</si>
  <si>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</si>
  <si>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</si>
  <si>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</si>
  <si>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</si>
  <si>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</si>
  <si>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</si>
  <si>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</si>
  <si>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</si>
  <si>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</si>
  <si>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</si>
  <si>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</si>
  <si>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</si>
  <si>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</si>
  <si>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</si>
  <si>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</si>
  <si>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</si>
  <si>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</si>
  <si>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</si>
  <si>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</si>
  <si>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</si>
  <si>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</si>
  <si>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</si>
  <si>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</si>
  <si>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</si>
  <si>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</si>
  <si>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</si>
  <si>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</si>
  <si>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</si>
  <si>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</si>
  <si>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</si>
  <si>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</si>
  <si>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</si>
  <si>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</si>
  <si>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</si>
  <si>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</si>
  <si>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</si>
  <si>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</si>
  <si>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</si>
  <si>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</si>
  <si>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</si>
  <si>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</si>
  <si>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</si>
  <si>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</si>
  <si>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</si>
  <si>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</si>
  <si>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</si>
  <si>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</si>
  <si>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</si>
  <si>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</si>
  <si>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</si>
  <si>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</si>
  <si>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</si>
  <si>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</si>
  <si>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</si>
  <si>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</si>
  <si>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</si>
  <si>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</si>
  <si>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</si>
  <si>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</si>
  <si>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</si>
  <si>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</si>
  <si>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</si>
  <si>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</si>
  <si>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</si>
  <si>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</si>
  <si>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</si>
  <si>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</si>
  <si>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</si>
  <si>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</si>
  <si>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</si>
  <si>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</si>
  <si>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</si>
  <si>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</si>
  <si>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</si>
  <si>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</si>
  <si>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</si>
  <si>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</si>
  <si>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</si>
  <si>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</si>
  <si>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</si>
  <si>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</si>
  <si>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</si>
  <si>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</si>
  <si>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</si>
  <si>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</si>
  <si>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</si>
  <si>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</si>
  <si>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</si>
  <si>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</si>
  <si>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</si>
  <si>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</si>
  <si>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</si>
  <si>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</si>
  <si>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紀宝町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</si>
  <si>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</si>
  <si>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</si>
  <si>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</si>
  <si>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</si>
  <si>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</si>
  <si>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</si>
  <si>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</si>
  <si>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</si>
  <si>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</si>
  <si>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</si>
  <si>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</si>
  <si>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27年度に料金改定を行ったこともあり、料金改定以降は経常収支比率は100％を上回っており、料金回収率も改善が見られた。しかし、今後施設の更新にかかる財源などを確保する為にも、経営改善に向けた取組を継続していかなければならない。
累積欠損金比率は減少しているものの、まだまだ有している状態であり、0％となるよう経営改善を図っていく必要がある。
流動比率においては100％を上回っているが、類似団体と比べると平均値を下回っている。
企業債残高対給水収益比率は少しずつ改善してきてはいるが、類似団体の平均値には至っていない。
施設利用率については、余裕があり特に問題はないと思われる。
有収率は昨年と比べ若干減少しており、また、全国平均、類似団体と比べてもまだ低い状態にある為、有収率のさらなる向上に努めていかなくてはならない。</t>
    <rPh sb="12" eb="13">
      <t>オコナ</t>
    </rPh>
    <rPh sb="21" eb="23">
      <t>リョウキン</t>
    </rPh>
    <rPh sb="23" eb="25">
      <t>カイテイ</t>
    </rPh>
    <rPh sb="25" eb="27">
      <t>イコウ</t>
    </rPh>
    <rPh sb="65" eb="67">
      <t>コンゴ</t>
    </rPh>
    <rPh sb="296" eb="298">
      <t>サクネン</t>
    </rPh>
    <rPh sb="299" eb="300">
      <t>クラ</t>
    </rPh>
    <rPh sb="301" eb="303">
      <t>ジャッカン</t>
    </rPh>
    <rPh sb="303" eb="305">
      <t>ゲンショウ</t>
    </rPh>
    <phoneticPr fontId="16"/>
  </si>
  <si>
    <t>平成27年度に料金改定を行ったことにより、料金改定以降は経常収支比率は100％を上回っており、累積欠損金比率も減少してきている。今後とも費用の抑制及び収益の確保において改善を行い、累積欠損金比率を0％に近づけるよう努める。
有収率についてもさらなる向上の為、効率的に漏水修理を行っていく必要がある。
施設及び管路の老朽化が進んでおり、計画的な更新が必要であるが、財源の確保が難しい状況である。</t>
    <rPh sb="0" eb="2">
      <t>ヘイセイ</t>
    </rPh>
    <rPh sb="4" eb="6">
      <t>ネンド</t>
    </rPh>
    <rPh sb="21" eb="23">
      <t>リョウキン</t>
    </rPh>
    <rPh sb="23" eb="25">
      <t>カイテイ</t>
    </rPh>
    <rPh sb="25" eb="27">
      <t>イコウ</t>
    </rPh>
    <rPh sb="150" eb="152">
      <t>シセツ</t>
    </rPh>
    <rPh sb="152" eb="153">
      <t>オヨ</t>
    </rPh>
    <phoneticPr fontId="16"/>
  </si>
  <si>
    <t>H27年度の管路経年化率及び管路更新率は、入力誤により0となっているが、管路経年化率は10.02％、管路更新率は0.30％である。
有形固定資産減価償却率が高く、資産の老朽化が進んでいる状況であるが、施設を更新する財源の確保が難しい状況である。
創設から40年が経過し、管路経年化率が大きく増加している。H28年度以降管路更新率0％と更新が行えておらず、管路の老朽化は進行しているが、管路を更新する財源の確保が難しい状況である。</t>
    <rPh sb="66" eb="68">
      <t>ユウケイ</t>
    </rPh>
    <rPh sb="68" eb="70">
      <t>コテイ</t>
    </rPh>
    <rPh sb="70" eb="72">
      <t>シサン</t>
    </rPh>
    <rPh sb="72" eb="74">
      <t>ゲンカ</t>
    </rPh>
    <rPh sb="74" eb="76">
      <t>ショウキャク</t>
    </rPh>
    <rPh sb="76" eb="77">
      <t>リツ</t>
    </rPh>
    <rPh sb="78" eb="79">
      <t>タカ</t>
    </rPh>
    <rPh sb="81" eb="83">
      <t>シサン</t>
    </rPh>
    <rPh sb="84" eb="87">
      <t>ロウキュウカ</t>
    </rPh>
    <rPh sb="88" eb="89">
      <t>スス</t>
    </rPh>
    <rPh sb="93" eb="95">
      <t>ジョウキョウ</t>
    </rPh>
    <rPh sb="100" eb="102">
      <t>シセツ</t>
    </rPh>
    <rPh sb="103" eb="105">
      <t>コウシン</t>
    </rPh>
    <rPh sb="107" eb="109">
      <t>ザイゲン</t>
    </rPh>
    <rPh sb="110" eb="112">
      <t>カクホ</t>
    </rPh>
    <rPh sb="113" eb="114">
      <t>ムズカ</t>
    </rPh>
    <rPh sb="116" eb="118">
      <t>ジョウキョウ</t>
    </rPh>
    <rPh sb="123" eb="125">
      <t>ソウセツ</t>
    </rPh>
    <rPh sb="129" eb="130">
      <t>ネン</t>
    </rPh>
    <rPh sb="131" eb="133">
      <t>ケイカ</t>
    </rPh>
    <rPh sb="142" eb="143">
      <t>オオ</t>
    </rPh>
    <rPh sb="145" eb="147">
      <t>ゾウカ</t>
    </rPh>
    <rPh sb="155" eb="156">
      <t>ネン</t>
    </rPh>
    <rPh sb="156" eb="157">
      <t>ド</t>
    </rPh>
    <rPh sb="157" eb="159">
      <t>イコウ</t>
    </rPh>
    <rPh sb="167" eb="169">
      <t>コウシン</t>
    </rPh>
    <rPh sb="170" eb="171">
      <t>オコナ</t>
    </rPh>
    <rPh sb="184" eb="186">
      <t>シンコウ</t>
    </rPh>
    <rPh sb="192" eb="194">
      <t>カンロ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</si>
</sst>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10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11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12" xfId="2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1.37</c:v>
                </c:pt>
                <c:pt idx="1">
                  <c:v>0.7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D4-4BCA-AF6E-CE12B006E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56544"/>
        <c:axId val="179156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0.71</c:v>
                </c:pt>
                <c:pt idx="1">
                  <c:v>0.68</c:v>
                </c:pt>
                <c:pt idx="2">
                  <c:v>1.65</c:v>
                </c:pt>
                <c:pt idx="3">
                  <c:v>0.47</c:v>
                </c:pt>
                <c:pt idx="4">
                  <c:v>0.39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D4-4BCA-AF6E-CE12B006E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56544"/>
        <c:axId val="179156928"/>
      </c:lineChart>
      <c:dateAx>
        <c:axId val="179156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156928"/>
        <c:crosses val="autoZero"/>
        <c:auto val="1"/>
        <c:lblOffset val="100"/>
        <c:baseTimeUnit val="years"/>
      </c:dateAx>
      <c:valAx>
        <c:axId val="179156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156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78.290000000000006</c:v>
                </c:pt>
                <c:pt idx="1">
                  <c:v>75.22</c:v>
                </c:pt>
                <c:pt idx="2">
                  <c:v>69.069999999999993</c:v>
                </c:pt>
                <c:pt idx="3">
                  <c:v>69.37</c:v>
                </c:pt>
                <c:pt idx="4">
                  <c:v>67.81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6D-48D7-B5D0-04D9F555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293400"/>
        <c:axId val="18029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54.47</c:v>
                </c:pt>
                <c:pt idx="1">
                  <c:v>53.61</c:v>
                </c:pt>
                <c:pt idx="2">
                  <c:v>53.52</c:v>
                </c:pt>
                <c:pt idx="3">
                  <c:v>54.24</c:v>
                </c:pt>
                <c:pt idx="4">
                  <c:v>55.88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6D-48D7-B5D0-04D9F555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93400"/>
        <c:axId val="180293792"/>
      </c:lineChart>
      <c:dateAx>
        <c:axId val="180293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293792"/>
        <c:crosses val="autoZero"/>
        <c:auto val="1"/>
        <c:lblOffset val="100"/>
        <c:baseTimeUnit val="years"/>
      </c:dateAx>
      <c:valAx>
        <c:axId val="18029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293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68.22</c:v>
                </c:pt>
                <c:pt idx="1">
                  <c:v>69.97</c:v>
                </c:pt>
                <c:pt idx="2">
                  <c:v>75.260000000000005</c:v>
                </c:pt>
                <c:pt idx="3">
                  <c:v>74.510000000000005</c:v>
                </c:pt>
                <c:pt idx="4">
                  <c:v>74.459999999999994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91-4A20-BD16-785F114FF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115952"/>
        <c:axId val="180116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81.459999999999994</c:v>
                </c:pt>
                <c:pt idx="1">
                  <c:v>81.31</c:v>
                </c:pt>
                <c:pt idx="2">
                  <c:v>81.459999999999994</c:v>
                </c:pt>
                <c:pt idx="3">
                  <c:v>81.680000000000007</c:v>
                </c:pt>
                <c:pt idx="4">
                  <c:v>80.989999999999995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91-4A20-BD16-785F114FF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15952"/>
        <c:axId val="180116344"/>
      </c:lineChart>
      <c:dateAx>
        <c:axId val="180115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116344"/>
        <c:crosses val="autoZero"/>
        <c:auto val="1"/>
        <c:lblOffset val="100"/>
        <c:baseTimeUnit val="years"/>
      </c:dateAx>
      <c:valAx>
        <c:axId val="180116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115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83.16</c:v>
                </c:pt>
                <c:pt idx="1">
                  <c:v>79.56</c:v>
                </c:pt>
                <c:pt idx="2">
                  <c:v>104.36</c:v>
                </c:pt>
                <c:pt idx="3">
                  <c:v>109.77</c:v>
                </c:pt>
                <c:pt idx="4">
                  <c:v>127.54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2C-4FD3-B91A-5BFE35A42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068000"/>
        <c:axId val="17996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107.95</c:v>
                </c:pt>
                <c:pt idx="1">
                  <c:v>109.49</c:v>
                </c:pt>
                <c:pt idx="2">
                  <c:v>111.06</c:v>
                </c:pt>
                <c:pt idx="3">
                  <c:v>111.34</c:v>
                </c:pt>
                <c:pt idx="4">
                  <c:v>110.02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2C-4FD3-B91A-5BFE35A42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68000"/>
        <c:axId val="179967808"/>
      </c:lineChart>
      <c:dateAx>
        <c:axId val="17906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967808"/>
        <c:crosses val="autoZero"/>
        <c:auto val="1"/>
        <c:lblOffset val="100"/>
        <c:baseTimeUnit val="years"/>
      </c:dateAx>
      <c:valAx>
        <c:axId val="17996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06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44.18</c:v>
                </c:pt>
                <c:pt idx="1">
                  <c:v>51.5</c:v>
                </c:pt>
                <c:pt idx="2">
                  <c:v>54.39</c:v>
                </c:pt>
                <c:pt idx="3">
                  <c:v>57.27</c:v>
                </c:pt>
                <c:pt idx="4">
                  <c:v>59.12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CC-4E85-BDDD-F212AF65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06488"/>
        <c:axId val="179942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38.520000000000003</c:v>
                </c:pt>
                <c:pt idx="1">
                  <c:v>46.67</c:v>
                </c:pt>
                <c:pt idx="2">
                  <c:v>47.7</c:v>
                </c:pt>
                <c:pt idx="3">
                  <c:v>48.14</c:v>
                </c:pt>
                <c:pt idx="4">
                  <c:v>46.61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CC-4E85-BDDD-F212AF65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06488"/>
        <c:axId val="179942976"/>
      </c:lineChart>
      <c:dateAx>
        <c:axId val="180006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942976"/>
        <c:crosses val="autoZero"/>
        <c:auto val="1"/>
        <c:lblOffset val="100"/>
        <c:baseTimeUnit val="years"/>
      </c:dateAx>
      <c:valAx>
        <c:axId val="179942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006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6.25</c:v>
                </c:pt>
                <c:pt idx="1">
                  <c:v>8.34</c:v>
                </c:pt>
                <c:pt idx="2" formatCode="#,##0.00;&quot;△&quot;#,##0.00">
                  <c:v>0</c:v>
                </c:pt>
                <c:pt idx="3">
                  <c:v>10.43</c:v>
                </c:pt>
                <c:pt idx="4">
                  <c:v>22.52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1D-417A-BF2F-EC97A4A2E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674784"/>
        <c:axId val="17799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9.43</c:v>
                </c:pt>
                <c:pt idx="1">
                  <c:v>10.029999999999999</c:v>
                </c:pt>
                <c:pt idx="2">
                  <c:v>7.26</c:v>
                </c:pt>
                <c:pt idx="3">
                  <c:v>11.13</c:v>
                </c:pt>
                <c:pt idx="4">
                  <c:v>10.84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1D-417A-BF2F-EC97A4A2E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74784"/>
        <c:axId val="177993392"/>
      </c:lineChart>
      <c:dateAx>
        <c:axId val="17967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993392"/>
        <c:crosses val="autoZero"/>
        <c:auto val="1"/>
        <c:lblOffset val="100"/>
        <c:baseTimeUnit val="years"/>
      </c:dateAx>
      <c:valAx>
        <c:axId val="17799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67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211.54</c:v>
                </c:pt>
                <c:pt idx="1">
                  <c:v>149.59</c:v>
                </c:pt>
                <c:pt idx="2">
                  <c:v>123.31</c:v>
                </c:pt>
                <c:pt idx="3">
                  <c:v>109.97</c:v>
                </c:pt>
                <c:pt idx="4">
                  <c:v>86.38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B-47DB-B42F-9438101F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95744"/>
        <c:axId val="177996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13.47</c:v>
                </c:pt>
                <c:pt idx="1">
                  <c:v>9.49</c:v>
                </c:pt>
                <c:pt idx="2">
                  <c:v>9.35</c:v>
                </c:pt>
                <c:pt idx="3">
                  <c:v>10.130000000000001</c:v>
                </c:pt>
                <c:pt idx="4">
                  <c:v>7.31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1B-47DB-B42F-9438101F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95744"/>
        <c:axId val="177996136"/>
      </c:lineChart>
      <c:dateAx>
        <c:axId val="177995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996136"/>
        <c:crosses val="autoZero"/>
        <c:auto val="1"/>
        <c:lblOffset val="100"/>
        <c:baseTimeUnit val="years"/>
      </c:dateAx>
      <c:valAx>
        <c:axId val="177996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995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255.45</c:v>
                </c:pt>
                <c:pt idx="1">
                  <c:v>85.63</c:v>
                </c:pt>
                <c:pt idx="2">
                  <c:v>103.72</c:v>
                </c:pt>
                <c:pt idx="3">
                  <c:v>144.68</c:v>
                </c:pt>
                <c:pt idx="4">
                  <c:v>174.47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A2-416A-BFBE-7612507AB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97312"/>
        <c:axId val="177997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1081.23</c:v>
                </c:pt>
                <c:pt idx="1">
                  <c:v>406.37</c:v>
                </c:pt>
                <c:pt idx="2">
                  <c:v>398.29</c:v>
                </c:pt>
                <c:pt idx="3">
                  <c:v>388.67</c:v>
                </c:pt>
                <c:pt idx="4">
                  <c:v>355.27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A2-416A-BFBE-7612507AB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97312"/>
        <c:axId val="177997704"/>
      </c:lineChart>
      <c:dateAx>
        <c:axId val="177997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997704"/>
        <c:crosses val="autoZero"/>
        <c:auto val="1"/>
        <c:lblOffset val="100"/>
        <c:baseTimeUnit val="years"/>
      </c:dateAx>
      <c:valAx>
        <c:axId val="177997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997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877.48</c:v>
                </c:pt>
                <c:pt idx="1">
                  <c:v>737.29</c:v>
                </c:pt>
                <c:pt idx="2">
                  <c:v>591.87</c:v>
                </c:pt>
                <c:pt idx="3">
                  <c:v>543.83000000000004</c:v>
                </c:pt>
                <c:pt idx="4">
                  <c:v>522.91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C7-4030-9861-97EBFBEFF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95352"/>
        <c:axId val="17799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443.13</c:v>
                </c:pt>
                <c:pt idx="1">
                  <c:v>442.54</c:v>
                </c:pt>
                <c:pt idx="2">
                  <c:v>431</c:v>
                </c:pt>
                <c:pt idx="3">
                  <c:v>422.5</c:v>
                </c:pt>
                <c:pt idx="4">
                  <c:v>458.27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C7-4030-9861-97EBFBEFF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95352"/>
        <c:axId val="177994960"/>
      </c:lineChart>
      <c:dateAx>
        <c:axId val="177995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994960"/>
        <c:crosses val="autoZero"/>
        <c:auto val="1"/>
        <c:lblOffset val="100"/>
        <c:baseTimeUnit val="years"/>
      </c:dateAx>
      <c:valAx>
        <c:axId val="177994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995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70.650000000000006</c:v>
                </c:pt>
                <c:pt idx="1">
                  <c:v>67.36</c:v>
                </c:pt>
                <c:pt idx="2">
                  <c:v>90.98</c:v>
                </c:pt>
                <c:pt idx="3">
                  <c:v>96.24</c:v>
                </c:pt>
                <c:pt idx="4">
                  <c:v>112.62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85-4261-B3A3-5F0A01F88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98880"/>
        <c:axId val="1802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95.4</c:v>
                </c:pt>
                <c:pt idx="1">
                  <c:v>98.6</c:v>
                </c:pt>
                <c:pt idx="2">
                  <c:v>100.82</c:v>
                </c:pt>
                <c:pt idx="3">
                  <c:v>101.64</c:v>
                </c:pt>
                <c:pt idx="4">
                  <c:v>96.77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85-4261-B3A3-5F0A01F88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98880"/>
        <c:axId val="180290656"/>
      </c:lineChart>
      <c:dateAx>
        <c:axId val="17799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290656"/>
        <c:crosses val="autoZero"/>
        <c:auto val="1"/>
        <c:lblOffset val="100"/>
        <c:baseTimeUnit val="years"/>
      </c:dateAx>
      <c:valAx>
        <c:axId val="180290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99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204.79</c:v>
                </c:pt>
                <c:pt idx="1">
                  <c:v>215.16</c:v>
                </c:pt>
                <c:pt idx="2">
                  <c:v>187.56</c:v>
                </c:pt>
                <c:pt idx="3">
                  <c:v>182.83</c:v>
                </c:pt>
                <c:pt idx="4">
                  <c:v>156.28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AE-4D5B-A09F-A9199F07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291832"/>
        <c:axId val="18029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186.15</c:v>
                </c:pt>
                <c:pt idx="1">
                  <c:v>181.67</c:v>
                </c:pt>
                <c:pt idx="2">
                  <c:v>179.55</c:v>
                </c:pt>
                <c:pt idx="3">
                  <c:v>179.16</c:v>
                </c:pt>
                <c:pt idx="4">
                  <c:v>187.18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AE-4D5B-A09F-A9199F07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91832"/>
        <c:axId val="180292224"/>
      </c:lineChart>
      <c:dateAx>
        <c:axId val="180291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292224"/>
        <c:crosses val="autoZero"/>
        <c:auto val="1"/>
        <c:lblOffset val="100"/>
        <c:baseTimeUnit val="years"/>
      </c:dateAx>
      <c:valAx>
        <c:axId val="18029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291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【165.71】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4" t="str">
        <f>データ!H6</f>
        <v>三重県　紀宝町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  <c r="AE6" s="45"/>
      <c r="AF6" s="45"/>
      <c r="AG6" s="4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6" t="s">
        <v>1</v>
      </c>
      <c r="C7" s="47"/>
      <c r="D7" s="47"/>
      <c r="E7" s="47"/>
      <c r="F7" s="47"/>
      <c r="G7" s="47"/>
      <c r="H7" s="47"/>
      <c r="I7" s="46" t="s">
        <v>2</v>
      </c>
      <c r="J7" s="47"/>
      <c r="K7" s="47"/>
      <c r="L7" s="47"/>
      <c r="M7" s="47"/>
      <c r="N7" s="47"/>
      <c r="O7" s="48"/>
      <c r="P7" s="49" t="s">
        <v>3</v>
      </c>
      <c r="Q7" s="49"/>
      <c r="R7" s="49"/>
      <c r="S7" s="49"/>
      <c r="T7" s="49"/>
      <c r="U7" s="49"/>
      <c r="V7" s="49"/>
      <c r="W7" s="49" t="s">
        <v>4</v>
      </c>
      <c r="X7" s="49"/>
      <c r="Y7" s="49"/>
      <c r="Z7" s="49"/>
      <c r="AA7" s="49"/>
      <c r="AB7" s="49"/>
      <c r="AC7" s="49"/>
      <c r="AD7" s="49" t="s">
        <v>5</v>
      </c>
      <c r="AE7" s="49"/>
      <c r="AF7" s="49"/>
      <c r="AG7" s="49"/>
      <c r="AH7" s="49"/>
      <c r="AI7" s="49"/>
      <c r="AJ7" s="49"/>
      <c r="AK7" s="4"/>
      <c r="AL7" s="49" t="s">
        <v>6</v>
      </c>
      <c r="AM7" s="49"/>
      <c r="AN7" s="49"/>
      <c r="AO7" s="49"/>
      <c r="AP7" s="49"/>
      <c r="AQ7" s="49"/>
      <c r="AR7" s="49"/>
      <c r="AS7" s="49"/>
      <c r="AT7" s="46" t="s">
        <v>7</v>
      </c>
      <c r="AU7" s="47"/>
      <c r="AV7" s="47"/>
      <c r="AW7" s="47"/>
      <c r="AX7" s="47"/>
      <c r="AY7" s="47"/>
      <c r="AZ7" s="47"/>
      <c r="BA7" s="47"/>
      <c r="BB7" s="49" t="s">
        <v>8</v>
      </c>
      <c r="BC7" s="49"/>
      <c r="BD7" s="49"/>
      <c r="BE7" s="49"/>
      <c r="BF7" s="49"/>
      <c r="BG7" s="49"/>
      <c r="BH7" s="49"/>
      <c r="BI7" s="4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55" t="str">
        <f>データ!$I$6</f>
        <v>法適用</v>
      </c>
      <c r="C8" s="56"/>
      <c r="D8" s="56"/>
      <c r="E8" s="56"/>
      <c r="F8" s="56"/>
      <c r="G8" s="56"/>
      <c r="H8" s="56"/>
      <c r="I8" s="55" t="str">
        <f>データ!$J$6</f>
        <v>水道事業</v>
      </c>
      <c r="J8" s="56"/>
      <c r="K8" s="56"/>
      <c r="L8" s="56"/>
      <c r="M8" s="56"/>
      <c r="N8" s="56"/>
      <c r="O8" s="57"/>
      <c r="P8" s="58" t="str">
        <f>データ!$K$6</f>
        <v>末端給水事業</v>
      </c>
      <c r="Q8" s="58"/>
      <c r="R8" s="58"/>
      <c r="S8" s="58"/>
      <c r="T8" s="58"/>
      <c r="U8" s="58"/>
      <c r="V8" s="58"/>
      <c r="W8" s="58" t="str">
        <f>データ!$L$6</f>
        <v>A7</v>
      </c>
      <c r="X8" s="58"/>
      <c r="Y8" s="58"/>
      <c r="Z8" s="58"/>
      <c r="AA8" s="58"/>
      <c r="AB8" s="58"/>
      <c r="AC8" s="58"/>
      <c r="AD8" s="58" t="str">
        <f>データ!$M$6</f>
        <v>非設置</v>
      </c>
      <c r="AE8" s="58"/>
      <c r="AF8" s="58"/>
      <c r="AG8" s="58"/>
      <c r="AH8" s="58"/>
      <c r="AI8" s="58"/>
      <c r="AJ8" s="58"/>
      <c r="AK8" s="4"/>
      <c r="AL8" s="59">
        <f>データ!$R$6</f>
        <v>11219</v>
      </c>
      <c r="AM8" s="59"/>
      <c r="AN8" s="59"/>
      <c r="AO8" s="59"/>
      <c r="AP8" s="59"/>
      <c r="AQ8" s="59"/>
      <c r="AR8" s="59"/>
      <c r="AS8" s="59"/>
      <c r="AT8" s="50">
        <f>データ!$S$6</f>
        <v>79.62</v>
      </c>
      <c r="AU8" s="51"/>
      <c r="AV8" s="51"/>
      <c r="AW8" s="51"/>
      <c r="AX8" s="51"/>
      <c r="AY8" s="51"/>
      <c r="AZ8" s="51"/>
      <c r="BA8" s="51"/>
      <c r="BB8" s="52">
        <f>データ!$T$6</f>
        <v>140.91</v>
      </c>
      <c r="BC8" s="52"/>
      <c r="BD8" s="52"/>
      <c r="BE8" s="52"/>
      <c r="BF8" s="52"/>
      <c r="BG8" s="52"/>
      <c r="BH8" s="52"/>
      <c r="BI8" s="52"/>
      <c r="BJ8" s="3"/>
      <c r="BK8" s="3"/>
      <c r="BL8" s="53" t="s">
        <v>10</v>
      </c>
      <c r="BM8" s="5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6" t="s">
        <v>12</v>
      </c>
      <c r="C9" s="47"/>
      <c r="D9" s="47"/>
      <c r="E9" s="47"/>
      <c r="F9" s="47"/>
      <c r="G9" s="47"/>
      <c r="H9" s="47"/>
      <c r="I9" s="46" t="s">
        <v>13</v>
      </c>
      <c r="J9" s="47"/>
      <c r="K9" s="47"/>
      <c r="L9" s="47"/>
      <c r="M9" s="47"/>
      <c r="N9" s="47"/>
      <c r="O9" s="48"/>
      <c r="P9" s="49" t="s">
        <v>14</v>
      </c>
      <c r="Q9" s="49"/>
      <c r="R9" s="49"/>
      <c r="S9" s="49"/>
      <c r="T9" s="49"/>
      <c r="U9" s="49"/>
      <c r="V9" s="49"/>
      <c r="W9" s="49" t="s">
        <v>15</v>
      </c>
      <c r="X9" s="49"/>
      <c r="Y9" s="49"/>
      <c r="Z9" s="49"/>
      <c r="AA9" s="49"/>
      <c r="AB9" s="49"/>
      <c r="AC9" s="49"/>
      <c r="AD9" s="2"/>
      <c r="AE9" s="2"/>
      <c r="AF9" s="2"/>
      <c r="AG9" s="2"/>
      <c r="AH9" s="4"/>
      <c r="AI9" s="4"/>
      <c r="AJ9" s="4"/>
      <c r="AK9" s="4"/>
      <c r="AL9" s="49" t="s">
        <v>16</v>
      </c>
      <c r="AM9" s="49"/>
      <c r="AN9" s="49"/>
      <c r="AO9" s="49"/>
      <c r="AP9" s="49"/>
      <c r="AQ9" s="49"/>
      <c r="AR9" s="49"/>
      <c r="AS9" s="49"/>
      <c r="AT9" s="46" t="s">
        <v>17</v>
      </c>
      <c r="AU9" s="47"/>
      <c r="AV9" s="47"/>
      <c r="AW9" s="47"/>
      <c r="AX9" s="47"/>
      <c r="AY9" s="47"/>
      <c r="AZ9" s="47"/>
      <c r="BA9" s="47"/>
      <c r="BB9" s="49" t="s">
        <v>18</v>
      </c>
      <c r="BC9" s="49"/>
      <c r="BD9" s="49"/>
      <c r="BE9" s="49"/>
      <c r="BF9" s="49"/>
      <c r="BG9" s="49"/>
      <c r="BH9" s="49"/>
      <c r="BI9" s="49"/>
      <c r="BJ9" s="3"/>
      <c r="BK9" s="3"/>
      <c r="BL9" s="60" t="s">
        <v>19</v>
      </c>
      <c r="BM9" s="61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50" t="str">
        <f>データ!$N$6</f>
        <v>-</v>
      </c>
      <c r="C10" s="51"/>
      <c r="D10" s="51"/>
      <c r="E10" s="51"/>
      <c r="F10" s="51"/>
      <c r="G10" s="51"/>
      <c r="H10" s="51"/>
      <c r="I10" s="50">
        <f>データ!$O$6</f>
        <v>36.08</v>
      </c>
      <c r="J10" s="51"/>
      <c r="K10" s="51"/>
      <c r="L10" s="51"/>
      <c r="M10" s="51"/>
      <c r="N10" s="51"/>
      <c r="O10" s="62"/>
      <c r="P10" s="52">
        <f>データ!$P$6</f>
        <v>96.65</v>
      </c>
      <c r="Q10" s="52"/>
      <c r="R10" s="52"/>
      <c r="S10" s="52"/>
      <c r="T10" s="52"/>
      <c r="U10" s="52"/>
      <c r="V10" s="52"/>
      <c r="W10" s="59">
        <f>データ!$Q$6</f>
        <v>3120</v>
      </c>
      <c r="X10" s="59"/>
      <c r="Y10" s="59"/>
      <c r="Z10" s="59"/>
      <c r="AA10" s="59"/>
      <c r="AB10" s="59"/>
      <c r="AC10" s="59"/>
      <c r="AD10" s="2"/>
      <c r="AE10" s="2"/>
      <c r="AF10" s="2"/>
      <c r="AG10" s="2"/>
      <c r="AH10" s="4"/>
      <c r="AI10" s="4"/>
      <c r="AJ10" s="4"/>
      <c r="AK10" s="4"/>
      <c r="AL10" s="59">
        <f>データ!$U$6</f>
        <v>10765</v>
      </c>
      <c r="AM10" s="59"/>
      <c r="AN10" s="59"/>
      <c r="AO10" s="59"/>
      <c r="AP10" s="59"/>
      <c r="AQ10" s="59"/>
      <c r="AR10" s="59"/>
      <c r="AS10" s="59"/>
      <c r="AT10" s="50">
        <f>データ!$V$6</f>
        <v>15.86</v>
      </c>
      <c r="AU10" s="51"/>
      <c r="AV10" s="51"/>
      <c r="AW10" s="51"/>
      <c r="AX10" s="51"/>
      <c r="AY10" s="51"/>
      <c r="AZ10" s="51"/>
      <c r="BA10" s="51"/>
      <c r="BB10" s="52">
        <f>データ!$W$6</f>
        <v>678.75</v>
      </c>
      <c r="BC10" s="52"/>
      <c r="BD10" s="52"/>
      <c r="BE10" s="52"/>
      <c r="BF10" s="52"/>
      <c r="BG10" s="52"/>
      <c r="BH10" s="52"/>
      <c r="BI10" s="52"/>
      <c r="BJ10" s="2"/>
      <c r="BK10" s="2"/>
      <c r="BL10" s="63" t="s">
        <v>21</v>
      </c>
      <c r="BM10" s="64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5" t="s">
        <v>23</v>
      </c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</row>
    <row r="14" spans="1:78" ht="13.5" customHeight="1">
      <c r="A14" s="2"/>
      <c r="B14" s="67" t="s">
        <v>24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9"/>
      <c r="BK14" s="2"/>
      <c r="BL14" s="73" t="s">
        <v>25</v>
      </c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5"/>
    </row>
    <row r="15" spans="1:78" ht="13.5" customHeight="1">
      <c r="A15" s="2"/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2"/>
      <c r="BK15" s="2"/>
      <c r="BL15" s="76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8"/>
    </row>
    <row r="16" spans="1:78" ht="13.5" customHeight="1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9" t="s">
        <v>117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>
      <c r="A34" s="2"/>
      <c r="B34" s="17"/>
      <c r="C34" s="82" t="s">
        <v>26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19"/>
      <c r="R34" s="82" t="s">
        <v>27</v>
      </c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19"/>
      <c r="AG34" s="82" t="s">
        <v>28</v>
      </c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19"/>
      <c r="AV34" s="82" t="s">
        <v>29</v>
      </c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18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>
      <c r="A35" s="2"/>
      <c r="B35" s="17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19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19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19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18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9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1"/>
    </row>
    <row r="45" spans="1:78" ht="13.5" customHeight="1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73" t="s">
        <v>30</v>
      </c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5"/>
    </row>
    <row r="46" spans="1:78" ht="13.5" customHeight="1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6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8"/>
    </row>
    <row r="47" spans="1:78" ht="13.5" customHeight="1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9" t="s">
        <v>119</v>
      </c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1"/>
    </row>
    <row r="48" spans="1:78" ht="13.5" customHeight="1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9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1"/>
    </row>
    <row r="49" spans="1:78" ht="13.5" customHeight="1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9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1"/>
    </row>
    <row r="50" spans="1:78" ht="13.5" customHeight="1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9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1"/>
    </row>
    <row r="51" spans="1:78" ht="13.5" customHeight="1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9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1"/>
    </row>
    <row r="52" spans="1:78" ht="13.5" customHeight="1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9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1"/>
    </row>
    <row r="53" spans="1:78" ht="13.5" customHeight="1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9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</row>
    <row r="54" spans="1:78" ht="13.5" customHeight="1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9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1"/>
    </row>
    <row r="55" spans="1:78" ht="13.5" customHeight="1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9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</row>
    <row r="56" spans="1:78" ht="13.5" customHeight="1">
      <c r="A56" s="2"/>
      <c r="B56" s="17"/>
      <c r="C56" s="82" t="s">
        <v>31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19"/>
      <c r="R56" s="82" t="s">
        <v>32</v>
      </c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19"/>
      <c r="AG56" s="82" t="s">
        <v>33</v>
      </c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19"/>
      <c r="AV56" s="82" t="s">
        <v>34</v>
      </c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18"/>
      <c r="BK56" s="2"/>
      <c r="BL56" s="79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</row>
    <row r="57" spans="1:78" ht="13.5" customHeight="1">
      <c r="A57" s="2"/>
      <c r="B57" s="17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19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19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19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18"/>
      <c r="BK57" s="2"/>
      <c r="BL57" s="79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1"/>
    </row>
    <row r="58" spans="1:78" ht="13.5" customHeight="1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9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9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</row>
    <row r="60" spans="1:78" ht="13.5" customHeight="1">
      <c r="A60" s="2"/>
      <c r="B60" s="70" t="s">
        <v>35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2"/>
      <c r="BK60" s="2"/>
      <c r="BL60" s="79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1"/>
    </row>
    <row r="61" spans="1:78" ht="13.5" customHeight="1">
      <c r="A61" s="2"/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2"/>
      <c r="BK61" s="2"/>
      <c r="BL61" s="79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</row>
    <row r="62" spans="1:78" ht="13.5" customHeight="1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9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</row>
    <row r="63" spans="1:78" ht="13.5" customHeight="1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9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1"/>
    </row>
    <row r="64" spans="1:78" ht="13.5" customHeight="1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73" t="s">
        <v>36</v>
      </c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5"/>
    </row>
    <row r="65" spans="1:78" ht="13.5" customHeight="1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6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8"/>
    </row>
    <row r="66" spans="1:78" ht="13.5" customHeight="1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9" t="s">
        <v>118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>
      <c r="A79" s="2"/>
      <c r="B79" s="17"/>
      <c r="C79" s="82" t="s">
        <v>37</v>
      </c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19"/>
      <c r="V79" s="19"/>
      <c r="W79" s="82" t="s">
        <v>38</v>
      </c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19"/>
      <c r="AP79" s="19"/>
      <c r="AQ79" s="82" t="s">
        <v>39</v>
      </c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4"/>
      <c r="BJ79" s="18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>
      <c r="A80" s="2"/>
      <c r="B80" s="17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19"/>
      <c r="V80" s="19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19"/>
      <c r="AP80" s="19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4"/>
      <c r="BJ80" s="18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83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5"/>
    </row>
    <row r="83" spans="1:78">
      <c r="C83" s="25" t="s">
        <v>40</v>
      </c>
    </row>
    <row r="84" spans="1:78" hidden="1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>
      <c r="B85" s="26"/>
      <c r="C85" s="26"/>
      <c r="D85" s="26"/>
      <c r="E85" s="26" t="str">
        <f>データ!AH6</f>
        <v>【113.39】</v>
      </c>
      <c r="F85" s="26" t="str">
        <f>データ!AS6</f>
        <v>【0.85】</v>
      </c>
      <c r="G85" s="26" t="str">
        <f>データ!BD6</f>
        <v>【264.34】</v>
      </c>
      <c r="H85" s="26" t="str">
        <f>データ!BO6</f>
        <v>【274.27】</v>
      </c>
      <c r="I85" s="26" t="str">
        <f>データ!BZ6</f>
        <v>【104.36】</v>
      </c>
      <c r="J85" s="26" t="str">
        <f>データ!CK6</f>
        <v>【165.71】</v>
      </c>
      <c r="K85" s="26" t="str">
        <f>データ!CV6</f>
        <v>【60.41】</v>
      </c>
      <c r="L85" s="26" t="str">
        <f>データ!DG6</f>
        <v>【89.93】</v>
      </c>
      <c r="M85" s="26" t="str">
        <f>データ!DR6</f>
        <v>【48.12】</v>
      </c>
      <c r="N85" s="26" t="str">
        <f>データ!EC6</f>
        <v>【15.89】</v>
      </c>
      <c r="O85" s="26" t="str">
        <f>データ!EN6</f>
        <v>【0.69】</v>
      </c>
    </row>
  </sheetData>
  <sheetProtection algorithmName="SHA-512" hashValue="HCA9X6fsFzS5xG55+eun4u31k8AFsiYB2j4EASLc6Hw/rKqbQmJtxgNjvf96dxoOXjleg1AUg15ZORrajJ8tMQ==" saltValue="q/kPqtspBRX7de82Rfojng==" spinCount="100000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87" t="s">
        <v>62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63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64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>
      <c r="A4" s="28" t="s">
        <v>65</v>
      </c>
      <c r="B4" s="30"/>
      <c r="C4" s="30"/>
      <c r="D4" s="30"/>
      <c r="E4" s="30"/>
      <c r="F4" s="30"/>
      <c r="G4" s="3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66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67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68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69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70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71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72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73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74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75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76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>
      <c r="A5" s="28" t="s">
        <v>77</v>
      </c>
      <c r="B5" s="31"/>
      <c r="C5" s="31"/>
      <c r="D5" s="31"/>
      <c r="E5" s="31"/>
      <c r="F5" s="31"/>
      <c r="G5" s="31"/>
      <c r="H5" s="32" t="s">
        <v>78</v>
      </c>
      <c r="I5" s="32" t="s">
        <v>79</v>
      </c>
      <c r="J5" s="32" t="s">
        <v>80</v>
      </c>
      <c r="K5" s="32" t="s">
        <v>81</v>
      </c>
      <c r="L5" s="32" t="s">
        <v>82</v>
      </c>
      <c r="M5" s="32" t="s">
        <v>5</v>
      </c>
      <c r="N5" s="32" t="s">
        <v>83</v>
      </c>
      <c r="O5" s="32" t="s">
        <v>84</v>
      </c>
      <c r="P5" s="32" t="s">
        <v>85</v>
      </c>
      <c r="Q5" s="32" t="s">
        <v>86</v>
      </c>
      <c r="R5" s="32" t="s">
        <v>87</v>
      </c>
      <c r="S5" s="32" t="s">
        <v>88</v>
      </c>
      <c r="T5" s="32" t="s">
        <v>89</v>
      </c>
      <c r="U5" s="32" t="s">
        <v>90</v>
      </c>
      <c r="V5" s="32" t="s">
        <v>91</v>
      </c>
      <c r="W5" s="32" t="s">
        <v>92</v>
      </c>
      <c r="X5" s="32" t="s">
        <v>93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98</v>
      </c>
      <c r="AD5" s="32" t="s">
        <v>99</v>
      </c>
      <c r="AE5" s="32" t="s">
        <v>100</v>
      </c>
      <c r="AF5" s="32" t="s">
        <v>101</v>
      </c>
      <c r="AG5" s="32" t="s">
        <v>102</v>
      </c>
      <c r="AH5" s="32" t="s">
        <v>41</v>
      </c>
      <c r="AI5" s="32" t="s">
        <v>93</v>
      </c>
      <c r="AJ5" s="32" t="s">
        <v>94</v>
      </c>
      <c r="AK5" s="32" t="s">
        <v>95</v>
      </c>
      <c r="AL5" s="32" t="s">
        <v>96</v>
      </c>
      <c r="AM5" s="32" t="s">
        <v>97</v>
      </c>
      <c r="AN5" s="32" t="s">
        <v>98</v>
      </c>
      <c r="AO5" s="32" t="s">
        <v>99</v>
      </c>
      <c r="AP5" s="32" t="s">
        <v>100</v>
      </c>
      <c r="AQ5" s="32" t="s">
        <v>101</v>
      </c>
      <c r="AR5" s="32" t="s">
        <v>102</v>
      </c>
      <c r="AS5" s="32" t="s">
        <v>103</v>
      </c>
      <c r="AT5" s="32" t="s">
        <v>93</v>
      </c>
      <c r="AU5" s="32" t="s">
        <v>94</v>
      </c>
      <c r="AV5" s="32" t="s">
        <v>95</v>
      </c>
      <c r="AW5" s="32" t="s">
        <v>96</v>
      </c>
      <c r="AX5" s="32" t="s">
        <v>97</v>
      </c>
      <c r="AY5" s="32" t="s">
        <v>98</v>
      </c>
      <c r="AZ5" s="32" t="s">
        <v>99</v>
      </c>
      <c r="BA5" s="32" t="s">
        <v>100</v>
      </c>
      <c r="BB5" s="32" t="s">
        <v>101</v>
      </c>
      <c r="BC5" s="32" t="s">
        <v>102</v>
      </c>
      <c r="BD5" s="32" t="s">
        <v>103</v>
      </c>
      <c r="BE5" s="32" t="s">
        <v>93</v>
      </c>
      <c r="BF5" s="32" t="s">
        <v>94</v>
      </c>
      <c r="BG5" s="32" t="s">
        <v>95</v>
      </c>
      <c r="BH5" s="32" t="s">
        <v>96</v>
      </c>
      <c r="BI5" s="32" t="s">
        <v>97</v>
      </c>
      <c r="BJ5" s="32" t="s">
        <v>98</v>
      </c>
      <c r="BK5" s="32" t="s">
        <v>99</v>
      </c>
      <c r="BL5" s="32" t="s">
        <v>100</v>
      </c>
      <c r="BM5" s="32" t="s">
        <v>101</v>
      </c>
      <c r="BN5" s="32" t="s">
        <v>102</v>
      </c>
      <c r="BO5" s="32" t="s">
        <v>103</v>
      </c>
      <c r="BP5" s="32" t="s">
        <v>93</v>
      </c>
      <c r="BQ5" s="32" t="s">
        <v>94</v>
      </c>
      <c r="BR5" s="32" t="s">
        <v>95</v>
      </c>
      <c r="BS5" s="32" t="s">
        <v>96</v>
      </c>
      <c r="BT5" s="32" t="s">
        <v>97</v>
      </c>
      <c r="BU5" s="32" t="s">
        <v>98</v>
      </c>
      <c r="BV5" s="32" t="s">
        <v>99</v>
      </c>
      <c r="BW5" s="32" t="s">
        <v>100</v>
      </c>
      <c r="BX5" s="32" t="s">
        <v>101</v>
      </c>
      <c r="BY5" s="32" t="s">
        <v>102</v>
      </c>
      <c r="BZ5" s="32" t="s">
        <v>103</v>
      </c>
      <c r="CA5" s="32" t="s">
        <v>93</v>
      </c>
      <c r="CB5" s="32" t="s">
        <v>94</v>
      </c>
      <c r="CC5" s="32" t="s">
        <v>95</v>
      </c>
      <c r="CD5" s="32" t="s">
        <v>96</v>
      </c>
      <c r="CE5" s="32" t="s">
        <v>97</v>
      </c>
      <c r="CF5" s="32" t="s">
        <v>98</v>
      </c>
      <c r="CG5" s="32" t="s">
        <v>99</v>
      </c>
      <c r="CH5" s="32" t="s">
        <v>100</v>
      </c>
      <c r="CI5" s="32" t="s">
        <v>101</v>
      </c>
      <c r="CJ5" s="32" t="s">
        <v>102</v>
      </c>
      <c r="CK5" s="32" t="s">
        <v>103</v>
      </c>
      <c r="CL5" s="32" t="s">
        <v>93</v>
      </c>
      <c r="CM5" s="32" t="s">
        <v>94</v>
      </c>
      <c r="CN5" s="32" t="s">
        <v>95</v>
      </c>
      <c r="CO5" s="32" t="s">
        <v>96</v>
      </c>
      <c r="CP5" s="32" t="s">
        <v>97</v>
      </c>
      <c r="CQ5" s="32" t="s">
        <v>98</v>
      </c>
      <c r="CR5" s="32" t="s">
        <v>99</v>
      </c>
      <c r="CS5" s="32" t="s">
        <v>100</v>
      </c>
      <c r="CT5" s="32" t="s">
        <v>101</v>
      </c>
      <c r="CU5" s="32" t="s">
        <v>102</v>
      </c>
      <c r="CV5" s="32" t="s">
        <v>103</v>
      </c>
      <c r="CW5" s="32" t="s">
        <v>93</v>
      </c>
      <c r="CX5" s="32" t="s">
        <v>94</v>
      </c>
      <c r="CY5" s="32" t="s">
        <v>95</v>
      </c>
      <c r="CZ5" s="32" t="s">
        <v>96</v>
      </c>
      <c r="DA5" s="32" t="s">
        <v>97</v>
      </c>
      <c r="DB5" s="32" t="s">
        <v>98</v>
      </c>
      <c r="DC5" s="32" t="s">
        <v>99</v>
      </c>
      <c r="DD5" s="32" t="s">
        <v>100</v>
      </c>
      <c r="DE5" s="32" t="s">
        <v>101</v>
      </c>
      <c r="DF5" s="32" t="s">
        <v>102</v>
      </c>
      <c r="DG5" s="32" t="s">
        <v>103</v>
      </c>
      <c r="DH5" s="32" t="s">
        <v>93</v>
      </c>
      <c r="DI5" s="32" t="s">
        <v>94</v>
      </c>
      <c r="DJ5" s="32" t="s">
        <v>95</v>
      </c>
      <c r="DK5" s="32" t="s">
        <v>96</v>
      </c>
      <c r="DL5" s="32" t="s">
        <v>97</v>
      </c>
      <c r="DM5" s="32" t="s">
        <v>98</v>
      </c>
      <c r="DN5" s="32" t="s">
        <v>99</v>
      </c>
      <c r="DO5" s="32" t="s">
        <v>100</v>
      </c>
      <c r="DP5" s="32" t="s">
        <v>101</v>
      </c>
      <c r="DQ5" s="32" t="s">
        <v>102</v>
      </c>
      <c r="DR5" s="32" t="s">
        <v>103</v>
      </c>
      <c r="DS5" s="32" t="s">
        <v>93</v>
      </c>
      <c r="DT5" s="32" t="s">
        <v>94</v>
      </c>
      <c r="DU5" s="32" t="s">
        <v>95</v>
      </c>
      <c r="DV5" s="32" t="s">
        <v>96</v>
      </c>
      <c r="DW5" s="32" t="s">
        <v>97</v>
      </c>
      <c r="DX5" s="32" t="s">
        <v>98</v>
      </c>
      <c r="DY5" s="32" t="s">
        <v>99</v>
      </c>
      <c r="DZ5" s="32" t="s">
        <v>100</v>
      </c>
      <c r="EA5" s="32" t="s">
        <v>101</v>
      </c>
      <c r="EB5" s="32" t="s">
        <v>102</v>
      </c>
      <c r="EC5" s="32" t="s">
        <v>103</v>
      </c>
      <c r="ED5" s="32" t="s">
        <v>93</v>
      </c>
      <c r="EE5" s="32" t="s">
        <v>94</v>
      </c>
      <c r="EF5" s="32" t="s">
        <v>95</v>
      </c>
      <c r="EG5" s="32" t="s">
        <v>96</v>
      </c>
      <c r="EH5" s="32" t="s">
        <v>97</v>
      </c>
      <c r="EI5" s="32" t="s">
        <v>98</v>
      </c>
      <c r="EJ5" s="32" t="s">
        <v>99</v>
      </c>
      <c r="EK5" s="32" t="s">
        <v>100</v>
      </c>
      <c r="EL5" s="32" t="s">
        <v>101</v>
      </c>
      <c r="EM5" s="32" t="s">
        <v>102</v>
      </c>
      <c r="EN5" s="32" t="s">
        <v>103</v>
      </c>
    </row>
    <row r="6" spans="1:144" s="36" customFormat="1">
      <c r="A6" s="28" t="s">
        <v>104</v>
      </c>
      <c r="B6" s="33">
        <f>B7</f>
        <v>2017</v>
      </c>
      <c r="C6" s="33">
        <f t="shared" ref="C6:W6" si="3">C7</f>
        <v>245623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1</v>
      </c>
      <c r="H6" s="33" t="str">
        <f t="shared" si="3"/>
        <v>三重県　紀宝町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末端給水事業</v>
      </c>
      <c r="L6" s="33" t="str">
        <f t="shared" si="3"/>
        <v>A7</v>
      </c>
      <c r="M6" s="33" t="str">
        <f t="shared" si="3"/>
        <v>非設置</v>
      </c>
      <c r="N6" s="34" t="str">
        <f t="shared" si="3"/>
        <v>-</v>
      </c>
      <c r="O6" s="34">
        <f t="shared" si="3"/>
        <v>36.08</v>
      </c>
      <c r="P6" s="34">
        <f t="shared" si="3"/>
        <v>96.65</v>
      </c>
      <c r="Q6" s="34">
        <f t="shared" si="3"/>
        <v>3120</v>
      </c>
      <c r="R6" s="34">
        <f t="shared" si="3"/>
        <v>11219</v>
      </c>
      <c r="S6" s="34">
        <f t="shared" si="3"/>
        <v>79.62</v>
      </c>
      <c r="T6" s="34">
        <f t="shared" si="3"/>
        <v>140.91</v>
      </c>
      <c r="U6" s="34">
        <f t="shared" si="3"/>
        <v>10765</v>
      </c>
      <c r="V6" s="34">
        <f t="shared" si="3"/>
        <v>15.86</v>
      </c>
      <c r="W6" s="34">
        <f t="shared" si="3"/>
        <v>678.75</v>
      </c>
      <c r="X6" s="35">
        <f>IF(X7="",NA(),X7)</f>
        <v>83.16</v>
      </c>
      <c r="Y6" s="35">
        <f t="shared" ref="Y6:AG6" si="4">IF(Y7="",NA(),Y7)</f>
        <v>79.56</v>
      </c>
      <c r="Z6" s="35">
        <f t="shared" si="4"/>
        <v>104.36</v>
      </c>
      <c r="AA6" s="35">
        <f t="shared" si="4"/>
        <v>109.77</v>
      </c>
      <c r="AB6" s="35">
        <f t="shared" si="4"/>
        <v>127.54</v>
      </c>
      <c r="AC6" s="35">
        <f t="shared" si="4"/>
        <v>107.95</v>
      </c>
      <c r="AD6" s="35">
        <f t="shared" si="4"/>
        <v>109.49</v>
      </c>
      <c r="AE6" s="35">
        <f t="shared" si="4"/>
        <v>111.06</v>
      </c>
      <c r="AF6" s="35">
        <f t="shared" si="4"/>
        <v>111.34</v>
      </c>
      <c r="AG6" s="35">
        <f t="shared" si="4"/>
        <v>110.02</v>
      </c>
      <c r="AH6" s="34" t="str">
        <f>IF(AH7="","",IF(AH7="-","【-】","【"&amp;SUBSTITUTE(TEXT(AH7,"#,##0.00"),"-","△")&amp;"】"))</f>
        <v>【113.39】</v>
      </c>
      <c r="AI6" s="35">
        <f>IF(AI7="",NA(),AI7)</f>
        <v>211.54</v>
      </c>
      <c r="AJ6" s="35">
        <f t="shared" ref="AJ6:AR6" si="5">IF(AJ7="",NA(),AJ7)</f>
        <v>149.59</v>
      </c>
      <c r="AK6" s="35">
        <f t="shared" si="5"/>
        <v>123.31</v>
      </c>
      <c r="AL6" s="35">
        <f t="shared" si="5"/>
        <v>109.97</v>
      </c>
      <c r="AM6" s="35">
        <f t="shared" si="5"/>
        <v>86.38</v>
      </c>
      <c r="AN6" s="35">
        <f t="shared" si="5"/>
        <v>13.47</v>
      </c>
      <c r="AO6" s="35">
        <f t="shared" si="5"/>
        <v>9.49</v>
      </c>
      <c r="AP6" s="35">
        <f t="shared" si="5"/>
        <v>9.35</v>
      </c>
      <c r="AQ6" s="35">
        <f t="shared" si="5"/>
        <v>10.130000000000001</v>
      </c>
      <c r="AR6" s="35">
        <f t="shared" si="5"/>
        <v>7.31</v>
      </c>
      <c r="AS6" s="34" t="str">
        <f>IF(AS7="","",IF(AS7="-","【-】","【"&amp;SUBSTITUTE(TEXT(AS7,"#,##0.00"),"-","△")&amp;"】"))</f>
        <v>【0.85】</v>
      </c>
      <c r="AT6" s="35">
        <f>IF(AT7="",NA(),AT7)</f>
        <v>255.45</v>
      </c>
      <c r="AU6" s="35">
        <f t="shared" ref="AU6:BC6" si="6">IF(AU7="",NA(),AU7)</f>
        <v>85.63</v>
      </c>
      <c r="AV6" s="35">
        <f t="shared" si="6"/>
        <v>103.72</v>
      </c>
      <c r="AW6" s="35">
        <f t="shared" si="6"/>
        <v>144.68</v>
      </c>
      <c r="AX6" s="35">
        <f t="shared" si="6"/>
        <v>174.47</v>
      </c>
      <c r="AY6" s="35">
        <f t="shared" si="6"/>
        <v>1081.23</v>
      </c>
      <c r="AZ6" s="35">
        <f t="shared" si="6"/>
        <v>406.37</v>
      </c>
      <c r="BA6" s="35">
        <f t="shared" si="6"/>
        <v>398.29</v>
      </c>
      <c r="BB6" s="35">
        <f t="shared" si="6"/>
        <v>388.67</v>
      </c>
      <c r="BC6" s="35">
        <f t="shared" si="6"/>
        <v>355.27</v>
      </c>
      <c r="BD6" s="34" t="str">
        <f>IF(BD7="","",IF(BD7="-","【-】","【"&amp;SUBSTITUTE(TEXT(BD7,"#,##0.00"),"-","△")&amp;"】"))</f>
        <v>【264.34】</v>
      </c>
      <c r="BE6" s="35">
        <f>IF(BE7="",NA(),BE7)</f>
        <v>877.48</v>
      </c>
      <c r="BF6" s="35">
        <f t="shared" ref="BF6:BN6" si="7">IF(BF7="",NA(),BF7)</f>
        <v>737.29</v>
      </c>
      <c r="BG6" s="35">
        <f t="shared" si="7"/>
        <v>591.87</v>
      </c>
      <c r="BH6" s="35">
        <f t="shared" si="7"/>
        <v>543.83000000000004</v>
      </c>
      <c r="BI6" s="35">
        <f t="shared" si="7"/>
        <v>522.91</v>
      </c>
      <c r="BJ6" s="35">
        <f t="shared" si="7"/>
        <v>443.13</v>
      </c>
      <c r="BK6" s="35">
        <f t="shared" si="7"/>
        <v>442.54</v>
      </c>
      <c r="BL6" s="35">
        <f t="shared" si="7"/>
        <v>431</v>
      </c>
      <c r="BM6" s="35">
        <f t="shared" si="7"/>
        <v>422.5</v>
      </c>
      <c r="BN6" s="35">
        <f t="shared" si="7"/>
        <v>458.27</v>
      </c>
      <c r="BO6" s="34" t="str">
        <f>IF(BO7="","",IF(BO7="-","【-】","【"&amp;SUBSTITUTE(TEXT(BO7,"#,##0.00"),"-","△")&amp;"】"))</f>
        <v>【274.27】</v>
      </c>
      <c r="BP6" s="35">
        <f>IF(BP7="",NA(),BP7)</f>
        <v>70.650000000000006</v>
      </c>
      <c r="BQ6" s="35">
        <f t="shared" ref="BQ6:BY6" si="8">IF(BQ7="",NA(),BQ7)</f>
        <v>67.36</v>
      </c>
      <c r="BR6" s="35">
        <f t="shared" si="8"/>
        <v>90.98</v>
      </c>
      <c r="BS6" s="35">
        <f t="shared" si="8"/>
        <v>96.24</v>
      </c>
      <c r="BT6" s="35">
        <f t="shared" si="8"/>
        <v>112.62</v>
      </c>
      <c r="BU6" s="35">
        <f t="shared" si="8"/>
        <v>95.4</v>
      </c>
      <c r="BV6" s="35">
        <f t="shared" si="8"/>
        <v>98.6</v>
      </c>
      <c r="BW6" s="35">
        <f t="shared" si="8"/>
        <v>100.82</v>
      </c>
      <c r="BX6" s="35">
        <f t="shared" si="8"/>
        <v>101.64</v>
      </c>
      <c r="BY6" s="35">
        <f t="shared" si="8"/>
        <v>96.77</v>
      </c>
      <c r="BZ6" s="34" t="str">
        <f>IF(BZ7="","",IF(BZ7="-","【-】","【"&amp;SUBSTITUTE(TEXT(BZ7,"#,##0.00"),"-","△")&amp;"】"))</f>
        <v>【104.36】</v>
      </c>
      <c r="CA6" s="35">
        <f>IF(CA7="",NA(),CA7)</f>
        <v>204.79</v>
      </c>
      <c r="CB6" s="35">
        <f t="shared" ref="CB6:CJ6" si="9">IF(CB7="",NA(),CB7)</f>
        <v>215.16</v>
      </c>
      <c r="CC6" s="35">
        <f t="shared" si="9"/>
        <v>187.56</v>
      </c>
      <c r="CD6" s="35">
        <f t="shared" si="9"/>
        <v>182.83</v>
      </c>
      <c r="CE6" s="35">
        <f t="shared" si="9"/>
        <v>156.28</v>
      </c>
      <c r="CF6" s="35">
        <f t="shared" si="9"/>
        <v>186.15</v>
      </c>
      <c r="CG6" s="35">
        <f t="shared" si="9"/>
        <v>181.67</v>
      </c>
      <c r="CH6" s="35">
        <f t="shared" si="9"/>
        <v>179.55</v>
      </c>
      <c r="CI6" s="35">
        <f t="shared" si="9"/>
        <v>179.16</v>
      </c>
      <c r="CJ6" s="35">
        <f t="shared" si="9"/>
        <v>187.18</v>
      </c>
      <c r="CK6" s="34" t="str">
        <f>IF(CK7="","",IF(CK7="-","【-】","【"&amp;SUBSTITUTE(TEXT(CK7,"#,##0.00"),"-","△")&amp;"】"))</f>
        <v>【165.71】</v>
      </c>
      <c r="CL6" s="35">
        <f>IF(CL7="",NA(),CL7)</f>
        <v>78.290000000000006</v>
      </c>
      <c r="CM6" s="35">
        <f t="shared" ref="CM6:CU6" si="10">IF(CM7="",NA(),CM7)</f>
        <v>75.22</v>
      </c>
      <c r="CN6" s="35">
        <f t="shared" si="10"/>
        <v>69.069999999999993</v>
      </c>
      <c r="CO6" s="35">
        <f t="shared" si="10"/>
        <v>69.37</v>
      </c>
      <c r="CP6" s="35">
        <f t="shared" si="10"/>
        <v>67.81</v>
      </c>
      <c r="CQ6" s="35">
        <f t="shared" si="10"/>
        <v>54.47</v>
      </c>
      <c r="CR6" s="35">
        <f t="shared" si="10"/>
        <v>53.61</v>
      </c>
      <c r="CS6" s="35">
        <f t="shared" si="10"/>
        <v>53.52</v>
      </c>
      <c r="CT6" s="35">
        <f t="shared" si="10"/>
        <v>54.24</v>
      </c>
      <c r="CU6" s="35">
        <f t="shared" si="10"/>
        <v>55.88</v>
      </c>
      <c r="CV6" s="34" t="str">
        <f>IF(CV7="","",IF(CV7="-","【-】","【"&amp;SUBSTITUTE(TEXT(CV7,"#,##0.00"),"-","△")&amp;"】"))</f>
        <v>【60.41】</v>
      </c>
      <c r="CW6" s="35">
        <f>IF(CW7="",NA(),CW7)</f>
        <v>68.22</v>
      </c>
      <c r="CX6" s="35">
        <f t="shared" ref="CX6:DF6" si="11">IF(CX7="",NA(),CX7)</f>
        <v>69.97</v>
      </c>
      <c r="CY6" s="35">
        <f t="shared" si="11"/>
        <v>75.260000000000005</v>
      </c>
      <c r="CZ6" s="35">
        <f t="shared" si="11"/>
        <v>74.510000000000005</v>
      </c>
      <c r="DA6" s="35">
        <f t="shared" si="11"/>
        <v>74.459999999999994</v>
      </c>
      <c r="DB6" s="35">
        <f t="shared" si="11"/>
        <v>81.459999999999994</v>
      </c>
      <c r="DC6" s="35">
        <f t="shared" si="11"/>
        <v>81.31</v>
      </c>
      <c r="DD6" s="35">
        <f t="shared" si="11"/>
        <v>81.459999999999994</v>
      </c>
      <c r="DE6" s="35">
        <f t="shared" si="11"/>
        <v>81.680000000000007</v>
      </c>
      <c r="DF6" s="35">
        <f t="shared" si="11"/>
        <v>80.989999999999995</v>
      </c>
      <c r="DG6" s="34" t="str">
        <f>IF(DG7="","",IF(DG7="-","【-】","【"&amp;SUBSTITUTE(TEXT(DG7,"#,##0.00"),"-","△")&amp;"】"))</f>
        <v>【89.93】</v>
      </c>
      <c r="DH6" s="35">
        <f>IF(DH7="",NA(),DH7)</f>
        <v>44.18</v>
      </c>
      <c r="DI6" s="35">
        <f t="shared" ref="DI6:DQ6" si="12">IF(DI7="",NA(),DI7)</f>
        <v>51.5</v>
      </c>
      <c r="DJ6" s="35">
        <f t="shared" si="12"/>
        <v>54.39</v>
      </c>
      <c r="DK6" s="35">
        <f t="shared" si="12"/>
        <v>57.27</v>
      </c>
      <c r="DL6" s="35">
        <f t="shared" si="12"/>
        <v>59.12</v>
      </c>
      <c r="DM6" s="35">
        <f t="shared" si="12"/>
        <v>38.520000000000003</v>
      </c>
      <c r="DN6" s="35">
        <f t="shared" si="12"/>
        <v>46.67</v>
      </c>
      <c r="DO6" s="35">
        <f t="shared" si="12"/>
        <v>47.7</v>
      </c>
      <c r="DP6" s="35">
        <f t="shared" si="12"/>
        <v>48.14</v>
      </c>
      <c r="DQ6" s="35">
        <f t="shared" si="12"/>
        <v>46.61</v>
      </c>
      <c r="DR6" s="34" t="str">
        <f>IF(DR7="","",IF(DR7="-","【-】","【"&amp;SUBSTITUTE(TEXT(DR7,"#,##0.00"),"-","△")&amp;"】"))</f>
        <v>【48.12】</v>
      </c>
      <c r="DS6" s="35">
        <f>IF(DS7="",NA(),DS7)</f>
        <v>6.25</v>
      </c>
      <c r="DT6" s="35">
        <f t="shared" ref="DT6:EB6" si="13">IF(DT7="",NA(),DT7)</f>
        <v>8.34</v>
      </c>
      <c r="DU6" s="34">
        <f t="shared" si="13"/>
        <v>0</v>
      </c>
      <c r="DV6" s="35">
        <f t="shared" si="13"/>
        <v>10.43</v>
      </c>
      <c r="DW6" s="35">
        <f t="shared" si="13"/>
        <v>22.52</v>
      </c>
      <c r="DX6" s="35">
        <f t="shared" si="13"/>
        <v>9.43</v>
      </c>
      <c r="DY6" s="35">
        <f t="shared" si="13"/>
        <v>10.029999999999999</v>
      </c>
      <c r="DZ6" s="35">
        <f t="shared" si="13"/>
        <v>7.26</v>
      </c>
      <c r="EA6" s="35">
        <f t="shared" si="13"/>
        <v>11.13</v>
      </c>
      <c r="EB6" s="35">
        <f t="shared" si="13"/>
        <v>10.84</v>
      </c>
      <c r="EC6" s="34" t="str">
        <f>IF(EC7="","",IF(EC7="-","【-】","【"&amp;SUBSTITUTE(TEXT(EC7,"#,##0.00"),"-","△")&amp;"】"))</f>
        <v>【15.89】</v>
      </c>
      <c r="ED6" s="35">
        <f>IF(ED7="",NA(),ED7)</f>
        <v>1.37</v>
      </c>
      <c r="EE6" s="35">
        <f t="shared" ref="EE6:EM6" si="14">IF(EE7="",NA(),EE7)</f>
        <v>0.7</v>
      </c>
      <c r="EF6" s="34">
        <f t="shared" si="14"/>
        <v>0</v>
      </c>
      <c r="EG6" s="34">
        <f t="shared" si="14"/>
        <v>0</v>
      </c>
      <c r="EH6" s="34">
        <f t="shared" si="14"/>
        <v>0</v>
      </c>
      <c r="EI6" s="35">
        <f t="shared" si="14"/>
        <v>0.71</v>
      </c>
      <c r="EJ6" s="35">
        <f t="shared" si="14"/>
        <v>0.68</v>
      </c>
      <c r="EK6" s="35">
        <f t="shared" si="14"/>
        <v>1.65</v>
      </c>
      <c r="EL6" s="35">
        <f t="shared" si="14"/>
        <v>0.47</v>
      </c>
      <c r="EM6" s="35">
        <f t="shared" si="14"/>
        <v>0.39</v>
      </c>
      <c r="EN6" s="34" t="str">
        <f>IF(EN7="","",IF(EN7="-","【-】","【"&amp;SUBSTITUTE(TEXT(EN7,"#,##0.00"),"-","△")&amp;"】"))</f>
        <v>【0.69】</v>
      </c>
    </row>
    <row r="7" spans="1:144" s="36" customFormat="1">
      <c r="A7" s="28"/>
      <c r="B7" s="37">
        <v>2017</v>
      </c>
      <c r="C7" s="37">
        <v>245623</v>
      </c>
      <c r="D7" s="37">
        <v>46</v>
      </c>
      <c r="E7" s="37">
        <v>1</v>
      </c>
      <c r="F7" s="37">
        <v>0</v>
      </c>
      <c r="G7" s="37">
        <v>1</v>
      </c>
      <c r="H7" s="37" t="s">
        <v>105</v>
      </c>
      <c r="I7" s="37" t="s">
        <v>106</v>
      </c>
      <c r="J7" s="37" t="s">
        <v>107</v>
      </c>
      <c r="K7" s="37" t="s">
        <v>108</v>
      </c>
      <c r="L7" s="37" t="s">
        <v>109</v>
      </c>
      <c r="M7" s="37" t="s">
        <v>110</v>
      </c>
      <c r="N7" s="38" t="s">
        <v>111</v>
      </c>
      <c r="O7" s="38">
        <v>36.08</v>
      </c>
      <c r="P7" s="38">
        <v>96.65</v>
      </c>
      <c r="Q7" s="38">
        <v>3120</v>
      </c>
      <c r="R7" s="38">
        <v>11219</v>
      </c>
      <c r="S7" s="38">
        <v>79.62</v>
      </c>
      <c r="T7" s="38">
        <v>140.91</v>
      </c>
      <c r="U7" s="38">
        <v>10765</v>
      </c>
      <c r="V7" s="38">
        <v>15.86</v>
      </c>
      <c r="W7" s="38">
        <v>678.75</v>
      </c>
      <c r="X7" s="38">
        <v>83.16</v>
      </c>
      <c r="Y7" s="38">
        <v>79.56</v>
      </c>
      <c r="Z7" s="38">
        <v>104.36</v>
      </c>
      <c r="AA7" s="38">
        <v>109.77</v>
      </c>
      <c r="AB7" s="38">
        <v>127.54</v>
      </c>
      <c r="AC7" s="38">
        <v>107.95</v>
      </c>
      <c r="AD7" s="38">
        <v>109.49</v>
      </c>
      <c r="AE7" s="38">
        <v>111.06</v>
      </c>
      <c r="AF7" s="38">
        <v>111.34</v>
      </c>
      <c r="AG7" s="38">
        <v>110.02</v>
      </c>
      <c r="AH7" s="38">
        <v>113.39</v>
      </c>
      <c r="AI7" s="38">
        <v>211.54</v>
      </c>
      <c r="AJ7" s="38">
        <v>149.59</v>
      </c>
      <c r="AK7" s="38">
        <v>123.31</v>
      </c>
      <c r="AL7" s="38">
        <v>109.97</v>
      </c>
      <c r="AM7" s="38">
        <v>86.38</v>
      </c>
      <c r="AN7" s="38">
        <v>13.47</v>
      </c>
      <c r="AO7" s="38">
        <v>9.49</v>
      </c>
      <c r="AP7" s="38">
        <v>9.35</v>
      </c>
      <c r="AQ7" s="38">
        <v>10.130000000000001</v>
      </c>
      <c r="AR7" s="38">
        <v>7.31</v>
      </c>
      <c r="AS7" s="38">
        <v>0.85</v>
      </c>
      <c r="AT7" s="38">
        <v>255.45</v>
      </c>
      <c r="AU7" s="38">
        <v>85.63</v>
      </c>
      <c r="AV7" s="38">
        <v>103.72</v>
      </c>
      <c r="AW7" s="38">
        <v>144.68</v>
      </c>
      <c r="AX7" s="38">
        <v>174.47</v>
      </c>
      <c r="AY7" s="38">
        <v>1081.23</v>
      </c>
      <c r="AZ7" s="38">
        <v>406.37</v>
      </c>
      <c r="BA7" s="38">
        <v>398.29</v>
      </c>
      <c r="BB7" s="38">
        <v>388.67</v>
      </c>
      <c r="BC7" s="38">
        <v>355.27</v>
      </c>
      <c r="BD7" s="38">
        <v>264.33999999999997</v>
      </c>
      <c r="BE7" s="38">
        <v>877.48</v>
      </c>
      <c r="BF7" s="38">
        <v>737.29</v>
      </c>
      <c r="BG7" s="38">
        <v>591.87</v>
      </c>
      <c r="BH7" s="38">
        <v>543.83000000000004</v>
      </c>
      <c r="BI7" s="38">
        <v>522.91</v>
      </c>
      <c r="BJ7" s="38">
        <v>443.13</v>
      </c>
      <c r="BK7" s="38">
        <v>442.54</v>
      </c>
      <c r="BL7" s="38">
        <v>431</v>
      </c>
      <c r="BM7" s="38">
        <v>422.5</v>
      </c>
      <c r="BN7" s="38">
        <v>458.27</v>
      </c>
      <c r="BO7" s="38">
        <v>274.27</v>
      </c>
      <c r="BP7" s="38">
        <v>70.650000000000006</v>
      </c>
      <c r="BQ7" s="38">
        <v>67.36</v>
      </c>
      <c r="BR7" s="38">
        <v>90.98</v>
      </c>
      <c r="BS7" s="38">
        <v>96.24</v>
      </c>
      <c r="BT7" s="38">
        <v>112.62</v>
      </c>
      <c r="BU7" s="38">
        <v>95.4</v>
      </c>
      <c r="BV7" s="38">
        <v>98.6</v>
      </c>
      <c r="BW7" s="38">
        <v>100.82</v>
      </c>
      <c r="BX7" s="38">
        <v>101.64</v>
      </c>
      <c r="BY7" s="38">
        <v>96.77</v>
      </c>
      <c r="BZ7" s="38">
        <v>104.36</v>
      </c>
      <c r="CA7" s="38">
        <v>204.79</v>
      </c>
      <c r="CB7" s="38">
        <v>215.16</v>
      </c>
      <c r="CC7" s="38">
        <v>187.56</v>
      </c>
      <c r="CD7" s="38">
        <v>182.83</v>
      </c>
      <c r="CE7" s="38">
        <v>156.28</v>
      </c>
      <c r="CF7" s="38">
        <v>186.15</v>
      </c>
      <c r="CG7" s="38">
        <v>181.67</v>
      </c>
      <c r="CH7" s="38">
        <v>179.55</v>
      </c>
      <c r="CI7" s="38">
        <v>179.16</v>
      </c>
      <c r="CJ7" s="38">
        <v>187.18</v>
      </c>
      <c r="CK7" s="38">
        <v>165.71</v>
      </c>
      <c r="CL7" s="38">
        <v>78.290000000000006</v>
      </c>
      <c r="CM7" s="38">
        <v>75.22</v>
      </c>
      <c r="CN7" s="38">
        <v>69.069999999999993</v>
      </c>
      <c r="CO7" s="38">
        <v>69.37</v>
      </c>
      <c r="CP7" s="38">
        <v>67.81</v>
      </c>
      <c r="CQ7" s="38">
        <v>54.47</v>
      </c>
      <c r="CR7" s="38">
        <v>53.61</v>
      </c>
      <c r="CS7" s="38">
        <v>53.52</v>
      </c>
      <c r="CT7" s="38">
        <v>54.24</v>
      </c>
      <c r="CU7" s="38">
        <v>55.88</v>
      </c>
      <c r="CV7" s="38">
        <v>60.41</v>
      </c>
      <c r="CW7" s="38">
        <v>68.22</v>
      </c>
      <c r="CX7" s="38">
        <v>69.97</v>
      </c>
      <c r="CY7" s="38">
        <v>75.260000000000005</v>
      </c>
      <c r="CZ7" s="38">
        <v>74.510000000000005</v>
      </c>
      <c r="DA7" s="38">
        <v>74.459999999999994</v>
      </c>
      <c r="DB7" s="38">
        <v>81.459999999999994</v>
      </c>
      <c r="DC7" s="38">
        <v>81.31</v>
      </c>
      <c r="DD7" s="38">
        <v>81.459999999999994</v>
      </c>
      <c r="DE7" s="38">
        <v>81.680000000000007</v>
      </c>
      <c r="DF7" s="38">
        <v>80.989999999999995</v>
      </c>
      <c r="DG7" s="38">
        <v>89.93</v>
      </c>
      <c r="DH7" s="38">
        <v>44.18</v>
      </c>
      <c r="DI7" s="38">
        <v>51.5</v>
      </c>
      <c r="DJ7" s="38">
        <v>54.39</v>
      </c>
      <c r="DK7" s="38">
        <v>57.27</v>
      </c>
      <c r="DL7" s="38">
        <v>59.12</v>
      </c>
      <c r="DM7" s="38">
        <v>38.520000000000003</v>
      </c>
      <c r="DN7" s="38">
        <v>46.67</v>
      </c>
      <c r="DO7" s="38">
        <v>47.7</v>
      </c>
      <c r="DP7" s="38">
        <v>48.14</v>
      </c>
      <c r="DQ7" s="38">
        <v>46.61</v>
      </c>
      <c r="DR7" s="38">
        <v>48.12</v>
      </c>
      <c r="DS7" s="38">
        <v>6.25</v>
      </c>
      <c r="DT7" s="38">
        <v>8.34</v>
      </c>
      <c r="DU7" s="38">
        <v>0</v>
      </c>
      <c r="DV7" s="38">
        <v>10.43</v>
      </c>
      <c r="DW7" s="38">
        <v>22.52</v>
      </c>
      <c r="DX7" s="38">
        <v>9.43</v>
      </c>
      <c r="DY7" s="38">
        <v>10.029999999999999</v>
      </c>
      <c r="DZ7" s="38">
        <v>7.26</v>
      </c>
      <c r="EA7" s="38">
        <v>11.13</v>
      </c>
      <c r="EB7" s="38">
        <v>10.84</v>
      </c>
      <c r="EC7" s="38">
        <v>15.89</v>
      </c>
      <c r="ED7" s="38">
        <v>1.37</v>
      </c>
      <c r="EE7" s="38">
        <v>0.7</v>
      </c>
      <c r="EF7" s="38">
        <v>0</v>
      </c>
      <c r="EG7" s="38">
        <v>0</v>
      </c>
      <c r="EH7" s="38">
        <v>0</v>
      </c>
      <c r="EI7" s="38">
        <v>0.71</v>
      </c>
      <c r="EJ7" s="38">
        <v>0.68</v>
      </c>
      <c r="EK7" s="38">
        <v>1.65</v>
      </c>
      <c r="EL7" s="38">
        <v>0.47</v>
      </c>
      <c r="EM7" s="38">
        <v>0.39</v>
      </c>
      <c r="EN7" s="38">
        <v>0.69</v>
      </c>
    </row>
    <row r="8" spans="1:144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>
      <c r="A9" s="41"/>
      <c r="B9" s="41" t="s">
        <v>112</v>
      </c>
      <c r="C9" s="41" t="s">
        <v>113</v>
      </c>
      <c r="D9" s="41" t="s">
        <v>114</v>
      </c>
      <c r="E9" s="41" t="s">
        <v>115</v>
      </c>
      <c r="F9" s="41" t="s">
        <v>116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lg2815-user</cp:lastModifiedBy>
  <cp:lastPrinted>2019-01-23T00:14:56Z</cp:lastPrinted>
  <dcterms:created xsi:type="dcterms:W3CDTF">2018-12-03T08:33:31Z</dcterms:created>
  <dcterms:modified xsi:type="dcterms:W3CDTF">2019-01-29T23:44:52Z</dcterms:modified>
</cp:coreProperties>
</file>