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satoshi-karitani\Desktop\"/>
    </mc:Choice>
  </mc:AlternateContent>
  <workbookProtection workbookPassword="A597"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I10" i="4" s="1"/>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W10" i="4"/>
  <c r="P10" i="4"/>
  <c r="B10" i="4"/>
  <c r="BB8" i="4"/>
  <c r="AT8" i="4"/>
  <c r="AL8" i="4"/>
  <c r="W8" i="4"/>
  <c r="P8" i="4"/>
  <c r="I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<sst xmlns="http://schemas.openxmlformats.org/spreadsheetml/2006/main" count="232" uniqueCount="120">
  <si>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</si>
  <si>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</si>
  <si>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</si>
  <si>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</si>
  <si>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</si>
  <si>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</si>
  <si>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</si>
  <si>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</si>
  <si>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</si>
  <si>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</si>
  <si>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</si>
  <si>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</si>
  <si>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</si>
  <si>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</si>
  <si>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</si>
  <si>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</si>
  <si>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</si>
  <si>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</si>
  <si>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</si>
  <si>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</si>
  <si>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</si>
  <si>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</si>
  <si>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</si>
  <si>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</si>
  <si>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</si>
  <si>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</si>
  <si>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</si>
  <si>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</si>
  <si>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</si>
  <si>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</si>
  <si>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</si>
  <si>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</si>
  <si>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</si>
  <si>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</si>
  <si>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</si>
  <si>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</si>
  <si>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</si>
  <si>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</si>
  <si>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</si>
  <si>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</si>
  <si>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</si>
  <si>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</si>
  <si>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</si>
  <si>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</si>
  <si>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</si>
  <si>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</si>
  <si>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</si>
  <si>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</si>
  <si>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</si>
  <si>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</si>
  <si>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</si>
  <si>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</si>
  <si>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</si>
  <si>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</si>
  <si>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</si>
  <si>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</si>
  <si>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</si>
  <si>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</si>
  <si>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</si>
  <si>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</si>
  <si>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</si>
  <si>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</si>
  <si>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</si>
  <si>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</si>
  <si>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</si>
  <si>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</si>
  <si>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</si>
  <si>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</si>
  <si>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</si>
  <si>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</si>
  <si>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</si>
  <si>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</si>
  <si>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</si>
  <si>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</si>
  <si>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</si>
  <si>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</si>
  <si>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</si>
  <si>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</si>
  <si>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</si>
  <si>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</si>
  <si>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</si>
  <si>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</si>
  <si>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</si>
  <si>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</si>
  <si>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</si>
  <si>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</si>
  <si>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</si>
  <si>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</si>
  <si>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</si>
  <si>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</si>
  <si>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</si>
  <si>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</si>
  <si>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</si>
  <si>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</si>
  <si>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</si>
  <si>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</si>
  <si>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</si>
  <si>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</si>
  <si>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</si>
  <si>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</si>
  <si>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</si>
  <si>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</si>
  <si>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</si>
  <si>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</si>
  <si>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</si>
  <si>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御浜町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</si>
  <si>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</si>
  <si>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</si>
  <si>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</si>
  <si>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</si>
  <si>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</si>
  <si>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</si>
  <si>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</si>
  <si>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</si>
  <si>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</si>
  <si>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</si>
  <si>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非設置</t>
    <rPh sb="0" eb="1">
      <t>ヒ</t>
    </rPh>
    <rPh sb="1" eb="3">
      <t>セッチ</t>
    </rPh>
    <phoneticPr fontId="4"/>
  </si>
  <si>
    <t>　企業債残高対給水収益比率は、年々減少はしているものの、高い水準にあり、財政を圧迫している。
　経常収支比率、料金回収率においては、前年と比較しほぼ横ばいで、類似団体と比較しても低い状態にあり料金収入の不足が原因である。今後、施設等の更新を計画的に実施するための財源確保が困難であることから、施設等の長寿命化や更なる支出の抑制、料金の値上げ等の収支改善策が必要となってくる。</t>
    <rPh sb="48" eb="50">
      <t>ケイジョウ</t>
    </rPh>
    <rPh sb="50" eb="52">
      <t>シュウシ</t>
    </rPh>
    <rPh sb="52" eb="54">
      <t>ヒリツ</t>
    </rPh>
    <rPh sb="55" eb="57">
      <t>リョウキン</t>
    </rPh>
    <rPh sb="57" eb="59">
      <t>カイシュウ</t>
    </rPh>
    <rPh sb="59" eb="60">
      <t>リツ</t>
    </rPh>
    <rPh sb="66" eb="68">
      <t>ゼンネン</t>
    </rPh>
    <rPh sb="69" eb="71">
      <t>ヒカク</t>
    </rPh>
    <rPh sb="74" eb="75">
      <t>ヨコ</t>
    </rPh>
    <rPh sb="79" eb="81">
      <t>ルイジ</t>
    </rPh>
    <rPh sb="81" eb="83">
      <t>ダンタイ</t>
    </rPh>
    <rPh sb="84" eb="86">
      <t>ヒカク</t>
    </rPh>
    <rPh sb="89" eb="90">
      <t>ヒク</t>
    </rPh>
    <rPh sb="91" eb="93">
      <t>ジョウタイ</t>
    </rPh>
    <rPh sb="96" eb="98">
      <t>リョウキン</t>
    </rPh>
    <rPh sb="98" eb="100">
      <t>シュウニュウ</t>
    </rPh>
    <rPh sb="101" eb="103">
      <t>フソク</t>
    </rPh>
    <rPh sb="104" eb="106">
      <t>ゲンイン</t>
    </rPh>
    <rPh sb="110" eb="112">
      <t>コンゴ</t>
    </rPh>
    <phoneticPr fontId="4"/>
  </si>
  <si>
    <t xml:space="preserve">　今後、法定耐用年数を経過する管路等の施設の増加が予想される。実耐用年数で策定したアセットマネジメント（資産管理計画）をもとに中長期の計画的、効率的な施設の更新と財源確保を進めていく必要がある。
</t>
    <rPh sb="1" eb="3">
      <t>コンゴ</t>
    </rPh>
    <rPh sb="4" eb="6">
      <t>ホウテイ</t>
    </rPh>
    <rPh sb="6" eb="8">
      <t>タイヨウ</t>
    </rPh>
    <rPh sb="8" eb="10">
      <t>ネンスウ</t>
    </rPh>
    <rPh sb="11" eb="13">
      <t>ケイカ</t>
    </rPh>
    <rPh sb="15" eb="18">
      <t>カンロトウ</t>
    </rPh>
    <rPh sb="19" eb="21">
      <t>シセツ</t>
    </rPh>
    <rPh sb="22" eb="24">
      <t>ゾウカ</t>
    </rPh>
    <rPh sb="25" eb="27">
      <t>ヨソウ</t>
    </rPh>
    <rPh sb="31" eb="32">
      <t>ジツ</t>
    </rPh>
    <rPh sb="32" eb="34">
      <t>タイヨウ</t>
    </rPh>
    <rPh sb="34" eb="36">
      <t>ネンスウ</t>
    </rPh>
    <rPh sb="37" eb="39">
      <t>サクテイ</t>
    </rPh>
    <rPh sb="52" eb="54">
      <t>シサン</t>
    </rPh>
    <rPh sb="54" eb="56">
      <t>カンリ</t>
    </rPh>
    <rPh sb="56" eb="58">
      <t>ケイカク</t>
    </rPh>
    <rPh sb="63" eb="66">
      <t>チュウチョウキ</t>
    </rPh>
    <rPh sb="67" eb="70">
      <t>ケイカクテキ</t>
    </rPh>
    <rPh sb="71" eb="74">
      <t>コウリツテキ</t>
    </rPh>
    <rPh sb="75" eb="77">
      <t>シセツ</t>
    </rPh>
    <rPh sb="78" eb="80">
      <t>コウシン</t>
    </rPh>
    <rPh sb="81" eb="83">
      <t>ザイゲン</t>
    </rPh>
    <rPh sb="83" eb="85">
      <t>カクホ</t>
    </rPh>
    <rPh sb="86" eb="87">
      <t>スス</t>
    </rPh>
    <rPh sb="91" eb="93">
      <t>ヒツヨウ</t>
    </rPh>
    <phoneticPr fontId="4"/>
  </si>
  <si>
    <t>　企業債残高の負担が大きく経営を圧迫しており、施設等の更新計画に対する財源の確保は困難な状態にあるため、少しでも施設等を長寿命化できるようにし、支出を抑制しながら経営改善が図られるよう努力したうえで、料金の値上げ等の見直しを考える必要性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</si>
</sst>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0.26</c:v>
                </c:pt>
                <c:pt idx="1">
                  <c:v>0.16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F0A-4AE3-BEB6-710E4F3B1285}"/>
            </c:ext>
          </c:extLst>
        </c:ser>
        <c:dLbls>
          <c:showLegendKey val="0"/>
          <c:showVal val="0"/>
          <c:showCatName val="0"/>
          <c:showSerName val="0"/>
          <c:showPercent val="0"/>
          <c:showBubbleSize val="0"/>
        </c:dLbls>
        <c:gapWidth val="150"/>
        <c:axId val="581718184"/>
        <c:axId val="581719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0.44</c:v>
                </c:pt>
              </c:numCache>
            </c:numRef>
          </c:val>
          <c:smooth val="0"/>
          <c:extLst>
            <c:ext xmlns:c16="http://schemas.microsoft.com/office/drawing/2014/chart" uri="{C3380CC4-5D6E-409C-BE32-E72D297353CC}">
              <c16:uniqueId val="{00000001-DF0A-4AE3-BEB6-710E4F3B1285}"/>
            </c:ext>
          </c:extLst>
        </c:ser>
        <c:dLbls>
          <c:showLegendKey val="0"/>
          <c:showVal val="0"/>
          <c:showCatName val="0"/>
          <c:showSerName val="0"/>
          <c:showPercent val="0"/>
          <c:showBubbleSize val="0"/>
        </c:dLbls>
        <c:marker val="1"/>
        <c:smooth val="0"/>
        <c:axId val="581718184"/>
        <c:axId val="581719752"/>
      </c:lineChart>
      <c:dateAx>
        <c:axId val="581718184"/>
        <c:scaling>
          <c:orientation val="minMax"/>
        </c:scaling>
        <c:delete val="1"/>
        <c:axPos val="b"/>
        <c:numFmt formatCode="ge" sourceLinked="1"/>
        <c:majorTickMark val="none"/>
        <c:minorTickMark val="none"/>
        <c:tickLblPos val="none"/>
        <c:crossAx val="581719752"/>
        <c:crosses val="autoZero"/>
        <c:auto val="1"/>
        <c:lblOffset val="100"/>
        <c:baseTimeUnit val="years"/>
      </c:dateAx>
      <c:valAx>
        <c:axId val="581719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1718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64.260000000000005</c:v>
                </c:pt>
                <c:pt idx="1">
                  <c:v>62.2</c:v>
                </c:pt>
                <c:pt idx="2">
                  <c:v>62.14</c:v>
                </c:pt>
                <c:pt idx="3">
                  <c:v>63.54</c:v>
                </c:pt>
                <c:pt idx="4">
                  <c:v>62.22</c:v>
                </c:pt>
              </c:numCache>
            </c:numRef>
          </c:val>
          <c:extLst>
            <c:ext xmlns:c16="http://schemas.microsoft.com/office/drawing/2014/chart" uri="{C3380CC4-5D6E-409C-BE32-E72D297353CC}">
              <c16:uniqueId val="{00000000-5228-447F-9417-FA441F69AAD8}"/>
            </c:ext>
          </c:extLst>
        </c:ser>
        <c:dLbls>
          <c:showLegendKey val="0"/>
          <c:showVal val="0"/>
          <c:showCatName val="0"/>
          <c:showSerName val="0"/>
          <c:showPercent val="0"/>
          <c:showBubbleSize val="0"/>
        </c:dLbls>
        <c:gapWidth val="150"/>
        <c:axId val="585838392"/>
        <c:axId val="585838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50.24</c:v>
                </c:pt>
              </c:numCache>
            </c:numRef>
          </c:val>
          <c:smooth val="0"/>
          <c:extLst>
            <c:ext xmlns:c16="http://schemas.microsoft.com/office/drawing/2014/chart" uri="{C3380CC4-5D6E-409C-BE32-E72D297353CC}">
              <c16:uniqueId val="{00000001-5228-447F-9417-FA441F69AAD8}"/>
            </c:ext>
          </c:extLst>
        </c:ser>
        <c:dLbls>
          <c:showLegendKey val="0"/>
          <c:showVal val="0"/>
          <c:showCatName val="0"/>
          <c:showSerName val="0"/>
          <c:showPercent val="0"/>
          <c:showBubbleSize val="0"/>
        </c:dLbls>
        <c:marker val="1"/>
        <c:smooth val="0"/>
        <c:axId val="585838392"/>
        <c:axId val="585838784"/>
      </c:lineChart>
      <c:dateAx>
        <c:axId val="585838392"/>
        <c:scaling>
          <c:orientation val="minMax"/>
        </c:scaling>
        <c:delete val="1"/>
        <c:axPos val="b"/>
        <c:numFmt formatCode="ge" sourceLinked="1"/>
        <c:majorTickMark val="none"/>
        <c:minorTickMark val="none"/>
        <c:tickLblPos val="none"/>
        <c:crossAx val="585838784"/>
        <c:crosses val="autoZero"/>
        <c:auto val="1"/>
        <c:lblOffset val="100"/>
        <c:baseTimeUnit val="years"/>
      </c:dateAx>
      <c:valAx>
        <c:axId val="58583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83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79.430000000000007</c:v>
                </c:pt>
                <c:pt idx="1">
                  <c:v>77.69</c:v>
                </c:pt>
                <c:pt idx="2">
                  <c:v>76.92</c:v>
                </c:pt>
                <c:pt idx="3">
                  <c:v>74.930000000000007</c:v>
                </c:pt>
                <c:pt idx="4">
                  <c:v>75.739999999999995</c:v>
                </c:pt>
              </c:numCache>
            </c:numRef>
          </c:val>
          <c:extLst>
            <c:ext xmlns:c16="http://schemas.microsoft.com/office/drawing/2014/chart" uri="{C3380CC4-5D6E-409C-BE32-E72D297353CC}">
              <c16:uniqueId val="{00000000-692E-4C45-9F82-39AE9B1448C3}"/>
            </c:ext>
          </c:extLst>
        </c:ser>
        <c:dLbls>
          <c:showLegendKey val="0"/>
          <c:showVal val="0"/>
          <c:showCatName val="0"/>
          <c:showSerName val="0"/>
          <c:showPercent val="0"/>
          <c:showBubbleSize val="0"/>
        </c:dLbls>
        <c:gapWidth val="150"/>
        <c:axId val="590426232"/>
        <c:axId val="59042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78.650000000000006</c:v>
                </c:pt>
              </c:numCache>
            </c:numRef>
          </c:val>
          <c:smooth val="0"/>
          <c:extLst>
            <c:ext xmlns:c16="http://schemas.microsoft.com/office/drawing/2014/chart" uri="{C3380CC4-5D6E-409C-BE32-E72D297353CC}">
              <c16:uniqueId val="{00000001-692E-4C45-9F82-39AE9B1448C3}"/>
            </c:ext>
          </c:extLst>
        </c:ser>
        <c:dLbls>
          <c:showLegendKey val="0"/>
          <c:showVal val="0"/>
          <c:showCatName val="0"/>
          <c:showSerName val="0"/>
          <c:showPercent val="0"/>
          <c:showBubbleSize val="0"/>
        </c:dLbls>
        <c:marker val="1"/>
        <c:smooth val="0"/>
        <c:axId val="590426232"/>
        <c:axId val="590426624"/>
      </c:lineChart>
      <c:dateAx>
        <c:axId val="590426232"/>
        <c:scaling>
          <c:orientation val="minMax"/>
        </c:scaling>
        <c:delete val="1"/>
        <c:axPos val="b"/>
        <c:numFmt formatCode="ge" sourceLinked="1"/>
        <c:majorTickMark val="none"/>
        <c:minorTickMark val="none"/>
        <c:tickLblPos val="none"/>
        <c:crossAx val="590426624"/>
        <c:crosses val="autoZero"/>
        <c:auto val="1"/>
        <c:lblOffset val="100"/>
        <c:baseTimeUnit val="years"/>
      </c:dateAx>
      <c:valAx>
        <c:axId val="59042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0426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77.709999999999994</c:v>
                </c:pt>
                <c:pt idx="1">
                  <c:v>90.65</c:v>
                </c:pt>
                <c:pt idx="2">
                  <c:v>89.99</c:v>
                </c:pt>
                <c:pt idx="3">
                  <c:v>90.56</c:v>
                </c:pt>
                <c:pt idx="4">
                  <c:v>90.25</c:v>
                </c:pt>
              </c:numCache>
            </c:numRef>
          </c:val>
          <c:extLst>
            <c:ext xmlns:c16="http://schemas.microsoft.com/office/drawing/2014/chart" uri="{C3380CC4-5D6E-409C-BE32-E72D297353CC}">
              <c16:uniqueId val="{00000000-C5E1-4358-9B0C-513C55022449}"/>
            </c:ext>
          </c:extLst>
        </c:ser>
        <c:dLbls>
          <c:showLegendKey val="0"/>
          <c:showVal val="0"/>
          <c:showCatName val="0"/>
          <c:showSerName val="0"/>
          <c:showPercent val="0"/>
          <c:showBubbleSize val="0"/>
        </c:dLbls>
        <c:gapWidth val="150"/>
        <c:axId val="585760344"/>
        <c:axId val="58575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104.47</c:v>
                </c:pt>
              </c:numCache>
            </c:numRef>
          </c:val>
          <c:smooth val="0"/>
          <c:extLst>
            <c:ext xmlns:c16="http://schemas.microsoft.com/office/drawing/2014/chart" uri="{C3380CC4-5D6E-409C-BE32-E72D297353CC}">
              <c16:uniqueId val="{00000001-C5E1-4358-9B0C-513C55022449}"/>
            </c:ext>
          </c:extLst>
        </c:ser>
        <c:dLbls>
          <c:showLegendKey val="0"/>
          <c:showVal val="0"/>
          <c:showCatName val="0"/>
          <c:showSerName val="0"/>
          <c:showPercent val="0"/>
          <c:showBubbleSize val="0"/>
        </c:dLbls>
        <c:marker val="1"/>
        <c:smooth val="0"/>
        <c:axId val="585760344"/>
        <c:axId val="585759952"/>
      </c:lineChart>
      <c:dateAx>
        <c:axId val="585760344"/>
        <c:scaling>
          <c:orientation val="minMax"/>
        </c:scaling>
        <c:delete val="1"/>
        <c:axPos val="b"/>
        <c:numFmt formatCode="ge" sourceLinked="1"/>
        <c:majorTickMark val="none"/>
        <c:minorTickMark val="none"/>
        <c:tickLblPos val="none"/>
        <c:crossAx val="585759952"/>
        <c:crosses val="autoZero"/>
        <c:auto val="1"/>
        <c:lblOffset val="100"/>
        <c:baseTimeUnit val="years"/>
      </c:dateAx>
      <c:valAx>
        <c:axId val="585759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85760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53.58</c:v>
                </c:pt>
                <c:pt idx="1">
                  <c:v>56.32</c:v>
                </c:pt>
                <c:pt idx="2">
                  <c:v>59.06</c:v>
                </c:pt>
                <c:pt idx="3">
                  <c:v>61.77</c:v>
                </c:pt>
                <c:pt idx="4">
                  <c:v>63.92</c:v>
                </c:pt>
              </c:numCache>
            </c:numRef>
          </c:val>
          <c:extLst>
            <c:ext xmlns:c16="http://schemas.microsoft.com/office/drawing/2014/chart" uri="{C3380CC4-5D6E-409C-BE32-E72D297353CC}">
              <c16:uniqueId val="{00000000-889C-4ADF-BF71-E8DAF1951FD1}"/>
            </c:ext>
          </c:extLst>
        </c:ser>
        <c:dLbls>
          <c:showLegendKey val="0"/>
          <c:showVal val="0"/>
          <c:showCatName val="0"/>
          <c:showSerName val="0"/>
          <c:showPercent val="0"/>
          <c:showBubbleSize val="0"/>
        </c:dLbls>
        <c:gapWidth val="150"/>
        <c:axId val="585759168"/>
        <c:axId val="585758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45.14</c:v>
                </c:pt>
              </c:numCache>
            </c:numRef>
          </c:val>
          <c:smooth val="0"/>
          <c:extLst>
            <c:ext xmlns:c16="http://schemas.microsoft.com/office/drawing/2014/chart" uri="{C3380CC4-5D6E-409C-BE32-E72D297353CC}">
              <c16:uniqueId val="{00000001-889C-4ADF-BF71-E8DAF1951FD1}"/>
            </c:ext>
          </c:extLst>
        </c:ser>
        <c:dLbls>
          <c:showLegendKey val="0"/>
          <c:showVal val="0"/>
          <c:showCatName val="0"/>
          <c:showSerName val="0"/>
          <c:showPercent val="0"/>
          <c:showBubbleSize val="0"/>
        </c:dLbls>
        <c:marker val="1"/>
        <c:smooth val="0"/>
        <c:axId val="585759168"/>
        <c:axId val="585758776"/>
      </c:lineChart>
      <c:dateAx>
        <c:axId val="585759168"/>
        <c:scaling>
          <c:orientation val="minMax"/>
        </c:scaling>
        <c:delete val="1"/>
        <c:axPos val="b"/>
        <c:numFmt formatCode="ge" sourceLinked="1"/>
        <c:majorTickMark val="none"/>
        <c:minorTickMark val="none"/>
        <c:tickLblPos val="none"/>
        <c:crossAx val="585758776"/>
        <c:crosses val="autoZero"/>
        <c:auto val="1"/>
        <c:lblOffset val="100"/>
        <c:baseTimeUnit val="years"/>
      </c:dateAx>
      <c:valAx>
        <c:axId val="585758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75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formatCode="#,##0.00;&quot;△&quot;#,##0.00;&quot;-&quot;">
                  <c:v>4.6500000000000004</c:v>
                </c:pt>
              </c:numCache>
            </c:numRef>
          </c:val>
          <c:extLst>
            <c:ext xmlns:c16="http://schemas.microsoft.com/office/drawing/2014/chart" uri="{C3380CC4-5D6E-409C-BE32-E72D297353CC}">
              <c16:uniqueId val="{00000000-6E0A-46DE-B148-1416ACAC693E}"/>
            </c:ext>
          </c:extLst>
        </c:ser>
        <c:dLbls>
          <c:showLegendKey val="0"/>
          <c:showVal val="0"/>
          <c:showCatName val="0"/>
          <c:showSerName val="0"/>
          <c:showPercent val="0"/>
          <c:showBubbleSize val="0"/>
        </c:dLbls>
        <c:gapWidth val="150"/>
        <c:axId val="585761912"/>
        <c:axId val="587656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13.58</c:v>
                </c:pt>
              </c:numCache>
            </c:numRef>
          </c:val>
          <c:smooth val="0"/>
          <c:extLst>
            <c:ext xmlns:c16="http://schemas.microsoft.com/office/drawing/2014/chart" uri="{C3380CC4-5D6E-409C-BE32-E72D297353CC}">
              <c16:uniqueId val="{00000001-6E0A-46DE-B148-1416ACAC693E}"/>
            </c:ext>
          </c:extLst>
        </c:ser>
        <c:dLbls>
          <c:showLegendKey val="0"/>
          <c:showVal val="0"/>
          <c:showCatName val="0"/>
          <c:showSerName val="0"/>
          <c:showPercent val="0"/>
          <c:showBubbleSize val="0"/>
        </c:dLbls>
        <c:marker val="1"/>
        <c:smooth val="0"/>
        <c:axId val="585761912"/>
        <c:axId val="587656024"/>
      </c:lineChart>
      <c:dateAx>
        <c:axId val="585761912"/>
        <c:scaling>
          <c:orientation val="minMax"/>
        </c:scaling>
        <c:delete val="1"/>
        <c:axPos val="b"/>
        <c:numFmt formatCode="ge" sourceLinked="1"/>
        <c:majorTickMark val="none"/>
        <c:minorTickMark val="none"/>
        <c:tickLblPos val="none"/>
        <c:crossAx val="587656024"/>
        <c:crosses val="autoZero"/>
        <c:auto val="1"/>
        <c:lblOffset val="100"/>
        <c:baseTimeUnit val="years"/>
      </c:dateAx>
      <c:valAx>
        <c:axId val="58765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761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560.98</c:v>
                </c:pt>
                <c:pt idx="1">
                  <c:v>320.60000000000002</c:v>
                </c:pt>
                <c:pt idx="2">
                  <c:v>337.55</c:v>
                </c:pt>
                <c:pt idx="3">
                  <c:v>352.12</c:v>
                </c:pt>
                <c:pt idx="4">
                  <c:v>366.6</c:v>
                </c:pt>
              </c:numCache>
            </c:numRef>
          </c:val>
          <c:extLst>
            <c:ext xmlns:c16="http://schemas.microsoft.com/office/drawing/2014/chart" uri="{C3380CC4-5D6E-409C-BE32-E72D297353CC}">
              <c16:uniqueId val="{00000000-58B7-43BF-A505-7CC8A1F03121}"/>
            </c:ext>
          </c:extLst>
        </c:ser>
        <c:dLbls>
          <c:showLegendKey val="0"/>
          <c:showVal val="0"/>
          <c:showCatName val="0"/>
          <c:showSerName val="0"/>
          <c:showPercent val="0"/>
          <c:showBubbleSize val="0"/>
        </c:dLbls>
        <c:gapWidth val="150"/>
        <c:axId val="587654848"/>
        <c:axId val="590411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16.399999999999999</c:v>
                </c:pt>
              </c:numCache>
            </c:numRef>
          </c:val>
          <c:smooth val="0"/>
          <c:extLst>
            <c:ext xmlns:c16="http://schemas.microsoft.com/office/drawing/2014/chart" uri="{C3380CC4-5D6E-409C-BE32-E72D297353CC}">
              <c16:uniqueId val="{00000001-58B7-43BF-A505-7CC8A1F03121}"/>
            </c:ext>
          </c:extLst>
        </c:ser>
        <c:dLbls>
          <c:showLegendKey val="0"/>
          <c:showVal val="0"/>
          <c:showCatName val="0"/>
          <c:showSerName val="0"/>
          <c:showPercent val="0"/>
          <c:showBubbleSize val="0"/>
        </c:dLbls>
        <c:marker val="1"/>
        <c:smooth val="0"/>
        <c:axId val="587654848"/>
        <c:axId val="590411112"/>
      </c:lineChart>
      <c:dateAx>
        <c:axId val="587654848"/>
        <c:scaling>
          <c:orientation val="minMax"/>
        </c:scaling>
        <c:delete val="1"/>
        <c:axPos val="b"/>
        <c:numFmt formatCode="ge" sourceLinked="1"/>
        <c:majorTickMark val="none"/>
        <c:minorTickMark val="none"/>
        <c:tickLblPos val="none"/>
        <c:crossAx val="590411112"/>
        <c:crosses val="autoZero"/>
        <c:auto val="1"/>
        <c:lblOffset val="100"/>
        <c:baseTimeUnit val="years"/>
      </c:dateAx>
      <c:valAx>
        <c:axId val="590411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8765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843.38</c:v>
                </c:pt>
                <c:pt idx="1">
                  <c:v>129.83000000000001</c:v>
                </c:pt>
                <c:pt idx="2">
                  <c:v>131.69999999999999</c:v>
                </c:pt>
                <c:pt idx="3">
                  <c:v>127.37</c:v>
                </c:pt>
                <c:pt idx="4">
                  <c:v>118</c:v>
                </c:pt>
              </c:numCache>
            </c:numRef>
          </c:val>
          <c:extLst>
            <c:ext xmlns:c16="http://schemas.microsoft.com/office/drawing/2014/chart" uri="{C3380CC4-5D6E-409C-BE32-E72D297353CC}">
              <c16:uniqueId val="{00000000-CFAA-4725-BC26-A08BBBC3BCCA}"/>
            </c:ext>
          </c:extLst>
        </c:ser>
        <c:dLbls>
          <c:showLegendKey val="0"/>
          <c:showVal val="0"/>
          <c:showCatName val="0"/>
          <c:showSerName val="0"/>
          <c:showPercent val="0"/>
          <c:showBubbleSize val="0"/>
        </c:dLbls>
        <c:gapWidth val="150"/>
        <c:axId val="508707224"/>
        <c:axId val="508707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293.23</c:v>
                </c:pt>
              </c:numCache>
            </c:numRef>
          </c:val>
          <c:smooth val="0"/>
          <c:extLst>
            <c:ext xmlns:c16="http://schemas.microsoft.com/office/drawing/2014/chart" uri="{C3380CC4-5D6E-409C-BE32-E72D297353CC}">
              <c16:uniqueId val="{00000001-CFAA-4725-BC26-A08BBBC3BCCA}"/>
            </c:ext>
          </c:extLst>
        </c:ser>
        <c:dLbls>
          <c:showLegendKey val="0"/>
          <c:showVal val="0"/>
          <c:showCatName val="0"/>
          <c:showSerName val="0"/>
          <c:showPercent val="0"/>
          <c:showBubbleSize val="0"/>
        </c:dLbls>
        <c:marker val="1"/>
        <c:smooth val="0"/>
        <c:axId val="508707224"/>
        <c:axId val="508707616"/>
      </c:lineChart>
      <c:dateAx>
        <c:axId val="508707224"/>
        <c:scaling>
          <c:orientation val="minMax"/>
        </c:scaling>
        <c:delete val="1"/>
        <c:axPos val="b"/>
        <c:numFmt formatCode="ge" sourceLinked="1"/>
        <c:majorTickMark val="none"/>
        <c:minorTickMark val="none"/>
        <c:tickLblPos val="none"/>
        <c:crossAx val="508707616"/>
        <c:crosses val="autoZero"/>
        <c:auto val="1"/>
        <c:lblOffset val="100"/>
        <c:baseTimeUnit val="years"/>
      </c:dateAx>
      <c:valAx>
        <c:axId val="508707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8707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975.32</c:v>
                </c:pt>
                <c:pt idx="1">
                  <c:v>962.45</c:v>
                </c:pt>
                <c:pt idx="2">
                  <c:v>902.05</c:v>
                </c:pt>
                <c:pt idx="3">
                  <c:v>844.35</c:v>
                </c:pt>
                <c:pt idx="4">
                  <c:v>797.87</c:v>
                </c:pt>
              </c:numCache>
            </c:numRef>
          </c:val>
          <c:extLst>
            <c:ext xmlns:c16="http://schemas.microsoft.com/office/drawing/2014/chart" uri="{C3380CC4-5D6E-409C-BE32-E72D297353CC}">
              <c16:uniqueId val="{00000000-02B3-48FE-87F1-ACAFC83095A6}"/>
            </c:ext>
          </c:extLst>
        </c:ser>
        <c:dLbls>
          <c:showLegendKey val="0"/>
          <c:showVal val="0"/>
          <c:showCatName val="0"/>
          <c:showSerName val="0"/>
          <c:showPercent val="0"/>
          <c:showBubbleSize val="0"/>
        </c:dLbls>
        <c:gapWidth val="150"/>
        <c:axId val="584686912"/>
        <c:axId val="584687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542.29999999999995</c:v>
                </c:pt>
              </c:numCache>
            </c:numRef>
          </c:val>
          <c:smooth val="0"/>
          <c:extLst>
            <c:ext xmlns:c16="http://schemas.microsoft.com/office/drawing/2014/chart" uri="{C3380CC4-5D6E-409C-BE32-E72D297353CC}">
              <c16:uniqueId val="{00000001-02B3-48FE-87F1-ACAFC83095A6}"/>
            </c:ext>
          </c:extLst>
        </c:ser>
        <c:dLbls>
          <c:showLegendKey val="0"/>
          <c:showVal val="0"/>
          <c:showCatName val="0"/>
          <c:showSerName val="0"/>
          <c:showPercent val="0"/>
          <c:showBubbleSize val="0"/>
        </c:dLbls>
        <c:marker val="1"/>
        <c:smooth val="0"/>
        <c:axId val="584686912"/>
        <c:axId val="584687304"/>
      </c:lineChart>
      <c:dateAx>
        <c:axId val="584686912"/>
        <c:scaling>
          <c:orientation val="minMax"/>
        </c:scaling>
        <c:delete val="1"/>
        <c:axPos val="b"/>
        <c:numFmt formatCode="ge" sourceLinked="1"/>
        <c:majorTickMark val="none"/>
        <c:minorTickMark val="none"/>
        <c:tickLblPos val="none"/>
        <c:crossAx val="584687304"/>
        <c:crosses val="autoZero"/>
        <c:auto val="1"/>
        <c:lblOffset val="100"/>
        <c:baseTimeUnit val="years"/>
      </c:dateAx>
      <c:valAx>
        <c:axId val="584687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8468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71.099999999999994</c:v>
                </c:pt>
                <c:pt idx="1">
                  <c:v>79.099999999999994</c:v>
                </c:pt>
                <c:pt idx="2">
                  <c:v>80.5</c:v>
                </c:pt>
                <c:pt idx="3">
                  <c:v>80.44</c:v>
                </c:pt>
                <c:pt idx="4">
                  <c:v>81.17</c:v>
                </c:pt>
              </c:numCache>
            </c:numRef>
          </c:val>
          <c:extLst>
            <c:ext xmlns:c16="http://schemas.microsoft.com/office/drawing/2014/chart" uri="{C3380CC4-5D6E-409C-BE32-E72D297353CC}">
              <c16:uniqueId val="{00000000-1884-4032-96FD-AED0E5A6BED6}"/>
            </c:ext>
          </c:extLst>
        </c:ser>
        <c:dLbls>
          <c:showLegendKey val="0"/>
          <c:showVal val="0"/>
          <c:showCatName val="0"/>
          <c:showSerName val="0"/>
          <c:showPercent val="0"/>
          <c:showBubbleSize val="0"/>
        </c:dLbls>
        <c:gapWidth val="150"/>
        <c:axId val="589886128"/>
        <c:axId val="589886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87.51</c:v>
                </c:pt>
              </c:numCache>
            </c:numRef>
          </c:val>
          <c:smooth val="0"/>
          <c:extLst>
            <c:ext xmlns:c16="http://schemas.microsoft.com/office/drawing/2014/chart" uri="{C3380CC4-5D6E-409C-BE32-E72D297353CC}">
              <c16:uniqueId val="{00000001-1884-4032-96FD-AED0E5A6BED6}"/>
            </c:ext>
          </c:extLst>
        </c:ser>
        <c:dLbls>
          <c:showLegendKey val="0"/>
          <c:showVal val="0"/>
          <c:showCatName val="0"/>
          <c:showSerName val="0"/>
          <c:showPercent val="0"/>
          <c:showBubbleSize val="0"/>
        </c:dLbls>
        <c:marker val="1"/>
        <c:smooth val="0"/>
        <c:axId val="589886128"/>
        <c:axId val="589886520"/>
      </c:lineChart>
      <c:dateAx>
        <c:axId val="589886128"/>
        <c:scaling>
          <c:orientation val="minMax"/>
        </c:scaling>
        <c:delete val="1"/>
        <c:axPos val="b"/>
        <c:numFmt formatCode="ge" sourceLinked="1"/>
        <c:majorTickMark val="none"/>
        <c:minorTickMark val="none"/>
        <c:tickLblPos val="none"/>
        <c:crossAx val="589886520"/>
        <c:crosses val="autoZero"/>
        <c:auto val="1"/>
        <c:lblOffset val="100"/>
        <c:baseTimeUnit val="years"/>
      </c:dateAx>
      <c:valAx>
        <c:axId val="589886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988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217.01</c:v>
                </c:pt>
                <c:pt idx="1">
                  <c:v>195.17</c:v>
                </c:pt>
                <c:pt idx="2">
                  <c:v>191.88</c:v>
                </c:pt>
                <c:pt idx="3">
                  <c:v>192.25</c:v>
                </c:pt>
                <c:pt idx="4">
                  <c:v>190.98</c:v>
                </c:pt>
              </c:numCache>
            </c:numRef>
          </c:val>
          <c:extLst>
            <c:ext xmlns:c16="http://schemas.microsoft.com/office/drawing/2014/chart" uri="{C3380CC4-5D6E-409C-BE32-E72D297353CC}">
              <c16:uniqueId val="{00000000-52B3-4E9A-ABA9-BFD704BC026C}"/>
            </c:ext>
          </c:extLst>
        </c:ser>
        <c:dLbls>
          <c:showLegendKey val="0"/>
          <c:showVal val="0"/>
          <c:showCatName val="0"/>
          <c:showSerName val="0"/>
          <c:showPercent val="0"/>
          <c:showBubbleSize val="0"/>
        </c:dLbls>
        <c:gapWidth val="150"/>
        <c:axId val="589887696"/>
        <c:axId val="585837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218.42</c:v>
                </c:pt>
              </c:numCache>
            </c:numRef>
          </c:val>
          <c:smooth val="0"/>
          <c:extLst>
            <c:ext xmlns:c16="http://schemas.microsoft.com/office/drawing/2014/chart" uri="{C3380CC4-5D6E-409C-BE32-E72D297353CC}">
              <c16:uniqueId val="{00000001-52B3-4E9A-ABA9-BFD704BC026C}"/>
            </c:ext>
          </c:extLst>
        </c:ser>
        <c:dLbls>
          <c:showLegendKey val="0"/>
          <c:showVal val="0"/>
          <c:showCatName val="0"/>
          <c:showSerName val="0"/>
          <c:showPercent val="0"/>
          <c:showBubbleSize val="0"/>
        </c:dLbls>
        <c:marker val="1"/>
        <c:smooth val="0"/>
        <c:axId val="589887696"/>
        <c:axId val="585837216"/>
      </c:lineChart>
      <c:dateAx>
        <c:axId val="589887696"/>
        <c:scaling>
          <c:orientation val="minMax"/>
        </c:scaling>
        <c:delete val="1"/>
        <c:axPos val="b"/>
        <c:numFmt formatCode="ge" sourceLinked="1"/>
        <c:majorTickMark val="none"/>
        <c:minorTickMark val="none"/>
        <c:tickLblPos val="none"/>
        <c:crossAx val="585837216"/>
        <c:crosses val="autoZero"/>
        <c:auto val="1"/>
        <c:lblOffset val="100"/>
        <c:baseTimeUnit val="years"/>
      </c:dateAx>
      <c:valAx>
        <c:axId val="58583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988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1" zoomScaleNormal="100" workbookViewId="0">
      <selection activeCell="BK86" sqref="BK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三重県　御浜町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A8</v>
      </c>
      <c r="X8" s="82"/>
      <c r="Y8" s="82"/>
      <c r="Z8" s="82"/>
      <c r="AA8" s="82"/>
      <c r="AB8" s="82"/>
      <c r="AC8" s="82"/>
      <c r="AD8" s="82" t="str">
        <f>データ!$M$6</f>
        <v>非設置</v>
      </c>
      <c r="AE8" s="82"/>
      <c r="AF8" s="82"/>
      <c r="AG8" s="82"/>
      <c r="AH8" s="82"/>
      <c r="AI8" s="82"/>
      <c r="AJ8" s="82"/>
      <c r="AK8" s="4"/>
      <c r="AL8" s="70">
        <f>データ!$R$6</f>
        <v>8775</v>
      </c>
      <c r="AM8" s="70"/>
      <c r="AN8" s="70"/>
      <c r="AO8" s="70"/>
      <c r="AP8" s="70"/>
      <c r="AQ8" s="70"/>
      <c r="AR8" s="70"/>
      <c r="AS8" s="70"/>
      <c r="AT8" s="66">
        <f>データ!$S$6</f>
        <v>88.13</v>
      </c>
      <c r="AU8" s="67"/>
      <c r="AV8" s="67"/>
      <c r="AW8" s="67"/>
      <c r="AX8" s="67"/>
      <c r="AY8" s="67"/>
      <c r="AZ8" s="67"/>
      <c r="BA8" s="67"/>
      <c r="BB8" s="69">
        <f>データ!$T$6</f>
        <v>99.57</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15.19</v>
      </c>
      <c r="J10" s="67"/>
      <c r="K10" s="67"/>
      <c r="L10" s="67"/>
      <c r="M10" s="67"/>
      <c r="N10" s="67"/>
      <c r="O10" s="68"/>
      <c r="P10" s="69">
        <f>データ!$P$6</f>
        <v>96.8</v>
      </c>
      <c r="Q10" s="69"/>
      <c r="R10" s="69"/>
      <c r="S10" s="69"/>
      <c r="T10" s="69"/>
      <c r="U10" s="69"/>
      <c r="V10" s="69"/>
      <c r="W10" s="70">
        <f>データ!$Q$6</f>
        <v>2750</v>
      </c>
      <c r="X10" s="70"/>
      <c r="Y10" s="70"/>
      <c r="Z10" s="70"/>
      <c r="AA10" s="70"/>
      <c r="AB10" s="70"/>
      <c r="AC10" s="70"/>
      <c r="AD10" s="2"/>
      <c r="AE10" s="2"/>
      <c r="AF10" s="2"/>
      <c r="AG10" s="2"/>
      <c r="AH10" s="4"/>
      <c r="AI10" s="4"/>
      <c r="AJ10" s="4"/>
      <c r="AK10" s="4"/>
      <c r="AL10" s="70">
        <f>データ!$U$6</f>
        <v>8434</v>
      </c>
      <c r="AM10" s="70"/>
      <c r="AN10" s="70"/>
      <c r="AO10" s="70"/>
      <c r="AP10" s="70"/>
      <c r="AQ10" s="70"/>
      <c r="AR10" s="70"/>
      <c r="AS10" s="70"/>
      <c r="AT10" s="66">
        <f>データ!$V$6</f>
        <v>65.099999999999994</v>
      </c>
      <c r="AU10" s="67"/>
      <c r="AV10" s="67"/>
      <c r="AW10" s="67"/>
      <c r="AX10" s="67"/>
      <c r="AY10" s="67"/>
      <c r="AZ10" s="67"/>
      <c r="BA10" s="67"/>
      <c r="BB10" s="69">
        <f>データ!$W$6</f>
        <v>129.55000000000001</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mGBu3ZKAvXlwiWrlcNj6BEYQhIF0gLIktcQvD53n/M3/CgqRDNBnnTkiovkQmeTB0TYYOVfaRFXcIEGQLPtNpw==" saltValue="pAIHtbcS4NXJ3BPt18jiQ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election activeCell="M8" sqref="M8"/>
    </sheetView>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245615</v>
      </c>
      <c r="D6" s="33">
        <f t="shared" si="3"/>
        <v>46</v>
      </c>
      <c r="E6" s="33">
        <f t="shared" si="3"/>
        <v>1</v>
      </c>
      <c r="F6" s="33">
        <f t="shared" si="3"/>
        <v>0</v>
      </c>
      <c r="G6" s="33">
        <f t="shared" si="3"/>
        <v>1</v>
      </c>
      <c r="H6" s="33" t="str">
        <f t="shared" si="3"/>
        <v>三重県　御浜町</v>
      </c>
      <c r="I6" s="33" t="str">
        <f t="shared" si="3"/>
        <v>法適用</v>
      </c>
      <c r="J6" s="33" t="str">
        <f t="shared" si="3"/>
        <v>水道事業</v>
      </c>
      <c r="K6" s="33" t="str">
        <f t="shared" si="3"/>
        <v>末端給水事業</v>
      </c>
      <c r="L6" s="33" t="str">
        <f t="shared" si="3"/>
        <v>A8</v>
      </c>
      <c r="M6" s="33" t="str">
        <f t="shared" si="3"/>
        <v>非設置</v>
      </c>
      <c r="N6" s="34" t="str">
        <f t="shared" si="3"/>
        <v>-</v>
      </c>
      <c r="O6" s="34">
        <f t="shared" si="3"/>
        <v>15.19</v>
      </c>
      <c r="P6" s="34">
        <f t="shared" si="3"/>
        <v>96.8</v>
      </c>
      <c r="Q6" s="34">
        <f t="shared" si="3"/>
        <v>2750</v>
      </c>
      <c r="R6" s="34">
        <f t="shared" si="3"/>
        <v>8775</v>
      </c>
      <c r="S6" s="34">
        <f t="shared" si="3"/>
        <v>88.13</v>
      </c>
      <c r="T6" s="34">
        <f t="shared" si="3"/>
        <v>99.57</v>
      </c>
      <c r="U6" s="34">
        <f t="shared" si="3"/>
        <v>8434</v>
      </c>
      <c r="V6" s="34">
        <f t="shared" si="3"/>
        <v>65.099999999999994</v>
      </c>
      <c r="W6" s="34">
        <f t="shared" si="3"/>
        <v>129.55000000000001</v>
      </c>
      <c r="X6" s="35">
        <f>IF(X7="",NA(),X7)</f>
        <v>77.709999999999994</v>
      </c>
      <c r="Y6" s="35">
        <f t="shared" ref="Y6:AG6" si="4">IF(Y7="",NA(),Y7)</f>
        <v>90.65</v>
      </c>
      <c r="Z6" s="35">
        <f t="shared" si="4"/>
        <v>89.99</v>
      </c>
      <c r="AA6" s="35">
        <f t="shared" si="4"/>
        <v>90.56</v>
      </c>
      <c r="AB6" s="35">
        <f t="shared" si="4"/>
        <v>90.25</v>
      </c>
      <c r="AC6" s="35">
        <f t="shared" si="4"/>
        <v>105.53</v>
      </c>
      <c r="AD6" s="35">
        <f t="shared" si="4"/>
        <v>107.2</v>
      </c>
      <c r="AE6" s="35">
        <f t="shared" si="4"/>
        <v>106.62</v>
      </c>
      <c r="AF6" s="35">
        <f t="shared" si="4"/>
        <v>107.95</v>
      </c>
      <c r="AG6" s="35">
        <f t="shared" si="4"/>
        <v>104.47</v>
      </c>
      <c r="AH6" s="34" t="str">
        <f>IF(AH7="","",IF(AH7="-","【-】","【"&amp;SUBSTITUTE(TEXT(AH7,"#,##0.00"),"-","△")&amp;"】"))</f>
        <v>【113.39】</v>
      </c>
      <c r="AI6" s="35">
        <f>IF(AI7="",NA(),AI7)</f>
        <v>560.98</v>
      </c>
      <c r="AJ6" s="35">
        <f t="shared" ref="AJ6:AR6" si="5">IF(AJ7="",NA(),AJ7)</f>
        <v>320.60000000000002</v>
      </c>
      <c r="AK6" s="35">
        <f t="shared" si="5"/>
        <v>337.55</v>
      </c>
      <c r="AL6" s="35">
        <f t="shared" si="5"/>
        <v>352.12</v>
      </c>
      <c r="AM6" s="35">
        <f t="shared" si="5"/>
        <v>366.6</v>
      </c>
      <c r="AN6" s="35">
        <f t="shared" si="5"/>
        <v>28.31</v>
      </c>
      <c r="AO6" s="35">
        <f t="shared" si="5"/>
        <v>13.46</v>
      </c>
      <c r="AP6" s="35">
        <f t="shared" si="5"/>
        <v>12.59</v>
      </c>
      <c r="AQ6" s="35">
        <f t="shared" si="5"/>
        <v>12.44</v>
      </c>
      <c r="AR6" s="35">
        <f t="shared" si="5"/>
        <v>16.399999999999999</v>
      </c>
      <c r="AS6" s="34" t="str">
        <f>IF(AS7="","",IF(AS7="-","【-】","【"&amp;SUBSTITUTE(TEXT(AS7,"#,##0.00"),"-","△")&amp;"】"))</f>
        <v>【0.85】</v>
      </c>
      <c r="AT6" s="35">
        <f>IF(AT7="",NA(),AT7)</f>
        <v>843.38</v>
      </c>
      <c r="AU6" s="35">
        <f t="shared" ref="AU6:BC6" si="6">IF(AU7="",NA(),AU7)</f>
        <v>129.83000000000001</v>
      </c>
      <c r="AV6" s="35">
        <f t="shared" si="6"/>
        <v>131.69999999999999</v>
      </c>
      <c r="AW6" s="35">
        <f t="shared" si="6"/>
        <v>127.37</v>
      </c>
      <c r="AX6" s="35">
        <f t="shared" si="6"/>
        <v>118</v>
      </c>
      <c r="AY6" s="35">
        <f t="shared" si="6"/>
        <v>1164.51</v>
      </c>
      <c r="AZ6" s="35">
        <f t="shared" si="6"/>
        <v>434.72</v>
      </c>
      <c r="BA6" s="35">
        <f t="shared" si="6"/>
        <v>416.14</v>
      </c>
      <c r="BB6" s="35">
        <f t="shared" si="6"/>
        <v>371.89</v>
      </c>
      <c r="BC6" s="35">
        <f t="shared" si="6"/>
        <v>293.23</v>
      </c>
      <c r="BD6" s="34" t="str">
        <f>IF(BD7="","",IF(BD7="-","【-】","【"&amp;SUBSTITUTE(TEXT(BD7,"#,##0.00"),"-","△")&amp;"】"))</f>
        <v>【264.34】</v>
      </c>
      <c r="BE6" s="35">
        <f>IF(BE7="",NA(),BE7)</f>
        <v>975.32</v>
      </c>
      <c r="BF6" s="35">
        <f t="shared" ref="BF6:BN6" si="7">IF(BF7="",NA(),BF7)</f>
        <v>962.45</v>
      </c>
      <c r="BG6" s="35">
        <f t="shared" si="7"/>
        <v>902.05</v>
      </c>
      <c r="BH6" s="35">
        <f t="shared" si="7"/>
        <v>844.35</v>
      </c>
      <c r="BI6" s="35">
        <f t="shared" si="7"/>
        <v>797.87</v>
      </c>
      <c r="BJ6" s="35">
        <f t="shared" si="7"/>
        <v>498.27</v>
      </c>
      <c r="BK6" s="35">
        <f t="shared" si="7"/>
        <v>495.76</v>
      </c>
      <c r="BL6" s="35">
        <f t="shared" si="7"/>
        <v>487.22</v>
      </c>
      <c r="BM6" s="35">
        <f t="shared" si="7"/>
        <v>483.11</v>
      </c>
      <c r="BN6" s="35">
        <f t="shared" si="7"/>
        <v>542.29999999999995</v>
      </c>
      <c r="BO6" s="34" t="str">
        <f>IF(BO7="","",IF(BO7="-","【-】","【"&amp;SUBSTITUTE(TEXT(BO7,"#,##0.00"),"-","△")&amp;"】"))</f>
        <v>【274.27】</v>
      </c>
      <c r="BP6" s="35">
        <f>IF(BP7="",NA(),BP7)</f>
        <v>71.099999999999994</v>
      </c>
      <c r="BQ6" s="35">
        <f t="shared" ref="BQ6:BY6" si="8">IF(BQ7="",NA(),BQ7)</f>
        <v>79.099999999999994</v>
      </c>
      <c r="BR6" s="35">
        <f t="shared" si="8"/>
        <v>80.5</v>
      </c>
      <c r="BS6" s="35">
        <f t="shared" si="8"/>
        <v>80.44</v>
      </c>
      <c r="BT6" s="35">
        <f t="shared" si="8"/>
        <v>81.17</v>
      </c>
      <c r="BU6" s="35">
        <f t="shared" si="8"/>
        <v>90.64</v>
      </c>
      <c r="BV6" s="35">
        <f t="shared" si="8"/>
        <v>93.66</v>
      </c>
      <c r="BW6" s="35">
        <f t="shared" si="8"/>
        <v>92.76</v>
      </c>
      <c r="BX6" s="35">
        <f t="shared" si="8"/>
        <v>93.28</v>
      </c>
      <c r="BY6" s="35">
        <f t="shared" si="8"/>
        <v>87.51</v>
      </c>
      <c r="BZ6" s="34" t="str">
        <f>IF(BZ7="","",IF(BZ7="-","【-】","【"&amp;SUBSTITUTE(TEXT(BZ7,"#,##0.00"),"-","△")&amp;"】"))</f>
        <v>【104.36】</v>
      </c>
      <c r="CA6" s="35">
        <f>IF(CA7="",NA(),CA7)</f>
        <v>217.01</v>
      </c>
      <c r="CB6" s="35">
        <f t="shared" ref="CB6:CJ6" si="9">IF(CB7="",NA(),CB7)</f>
        <v>195.17</v>
      </c>
      <c r="CC6" s="35">
        <f t="shared" si="9"/>
        <v>191.88</v>
      </c>
      <c r="CD6" s="35">
        <f t="shared" si="9"/>
        <v>192.25</v>
      </c>
      <c r="CE6" s="35">
        <f t="shared" si="9"/>
        <v>190.98</v>
      </c>
      <c r="CF6" s="35">
        <f t="shared" si="9"/>
        <v>213.52</v>
      </c>
      <c r="CG6" s="35">
        <f t="shared" si="9"/>
        <v>208.21</v>
      </c>
      <c r="CH6" s="35">
        <f t="shared" si="9"/>
        <v>208.67</v>
      </c>
      <c r="CI6" s="35">
        <f t="shared" si="9"/>
        <v>208.29</v>
      </c>
      <c r="CJ6" s="35">
        <f t="shared" si="9"/>
        <v>218.42</v>
      </c>
      <c r="CK6" s="34" t="str">
        <f>IF(CK7="","",IF(CK7="-","【-】","【"&amp;SUBSTITUTE(TEXT(CK7,"#,##0.00"),"-","△")&amp;"】"))</f>
        <v>【165.71】</v>
      </c>
      <c r="CL6" s="35">
        <f>IF(CL7="",NA(),CL7)</f>
        <v>64.260000000000005</v>
      </c>
      <c r="CM6" s="35">
        <f t="shared" ref="CM6:CU6" si="10">IF(CM7="",NA(),CM7)</f>
        <v>62.2</v>
      </c>
      <c r="CN6" s="35">
        <f t="shared" si="10"/>
        <v>62.14</v>
      </c>
      <c r="CO6" s="35">
        <f t="shared" si="10"/>
        <v>63.54</v>
      </c>
      <c r="CP6" s="35">
        <f t="shared" si="10"/>
        <v>62.22</v>
      </c>
      <c r="CQ6" s="35">
        <f t="shared" si="10"/>
        <v>49.77</v>
      </c>
      <c r="CR6" s="35">
        <f t="shared" si="10"/>
        <v>49.22</v>
      </c>
      <c r="CS6" s="35">
        <f t="shared" si="10"/>
        <v>49.08</v>
      </c>
      <c r="CT6" s="35">
        <f t="shared" si="10"/>
        <v>49.32</v>
      </c>
      <c r="CU6" s="35">
        <f t="shared" si="10"/>
        <v>50.24</v>
      </c>
      <c r="CV6" s="34" t="str">
        <f>IF(CV7="","",IF(CV7="-","【-】","【"&amp;SUBSTITUTE(TEXT(CV7,"#,##0.00"),"-","△")&amp;"】"))</f>
        <v>【60.41】</v>
      </c>
      <c r="CW6" s="35">
        <f>IF(CW7="",NA(),CW7)</f>
        <v>79.430000000000007</v>
      </c>
      <c r="CX6" s="35">
        <f t="shared" ref="CX6:DF6" si="11">IF(CX7="",NA(),CX7)</f>
        <v>77.69</v>
      </c>
      <c r="CY6" s="35">
        <f t="shared" si="11"/>
        <v>76.92</v>
      </c>
      <c r="CZ6" s="35">
        <f t="shared" si="11"/>
        <v>74.930000000000007</v>
      </c>
      <c r="DA6" s="35">
        <f t="shared" si="11"/>
        <v>75.739999999999995</v>
      </c>
      <c r="DB6" s="35">
        <f t="shared" si="11"/>
        <v>79.98</v>
      </c>
      <c r="DC6" s="35">
        <f t="shared" si="11"/>
        <v>79.48</v>
      </c>
      <c r="DD6" s="35">
        <f t="shared" si="11"/>
        <v>79.3</v>
      </c>
      <c r="DE6" s="35">
        <f t="shared" si="11"/>
        <v>79.34</v>
      </c>
      <c r="DF6" s="35">
        <f t="shared" si="11"/>
        <v>78.650000000000006</v>
      </c>
      <c r="DG6" s="34" t="str">
        <f>IF(DG7="","",IF(DG7="-","【-】","【"&amp;SUBSTITUTE(TEXT(DG7,"#,##0.00"),"-","△")&amp;"】"))</f>
        <v>【89.93】</v>
      </c>
      <c r="DH6" s="35">
        <f>IF(DH7="",NA(),DH7)</f>
        <v>53.58</v>
      </c>
      <c r="DI6" s="35">
        <f t="shared" ref="DI6:DQ6" si="12">IF(DI7="",NA(),DI7)</f>
        <v>56.32</v>
      </c>
      <c r="DJ6" s="35">
        <f t="shared" si="12"/>
        <v>59.06</v>
      </c>
      <c r="DK6" s="35">
        <f t="shared" si="12"/>
        <v>61.77</v>
      </c>
      <c r="DL6" s="35">
        <f t="shared" si="12"/>
        <v>63.92</v>
      </c>
      <c r="DM6" s="35">
        <f t="shared" si="12"/>
        <v>36.43</v>
      </c>
      <c r="DN6" s="35">
        <f t="shared" si="12"/>
        <v>46.12</v>
      </c>
      <c r="DO6" s="35">
        <f t="shared" si="12"/>
        <v>47.44</v>
      </c>
      <c r="DP6" s="35">
        <f t="shared" si="12"/>
        <v>48.3</v>
      </c>
      <c r="DQ6" s="35">
        <f t="shared" si="12"/>
        <v>45.14</v>
      </c>
      <c r="DR6" s="34" t="str">
        <f>IF(DR7="","",IF(DR7="-","【-】","【"&amp;SUBSTITUTE(TEXT(DR7,"#,##0.00"),"-","△")&amp;"】"))</f>
        <v>【48.12】</v>
      </c>
      <c r="DS6" s="34">
        <f>IF(DS7="",NA(),DS7)</f>
        <v>0</v>
      </c>
      <c r="DT6" s="34">
        <f t="shared" ref="DT6:EB6" si="13">IF(DT7="",NA(),DT7)</f>
        <v>0</v>
      </c>
      <c r="DU6" s="34">
        <f t="shared" si="13"/>
        <v>0</v>
      </c>
      <c r="DV6" s="34">
        <f t="shared" si="13"/>
        <v>0</v>
      </c>
      <c r="DW6" s="35">
        <f t="shared" si="13"/>
        <v>4.6500000000000004</v>
      </c>
      <c r="DX6" s="35">
        <f t="shared" si="13"/>
        <v>8.7200000000000006</v>
      </c>
      <c r="DY6" s="35">
        <f t="shared" si="13"/>
        <v>9.86</v>
      </c>
      <c r="DZ6" s="35">
        <f t="shared" si="13"/>
        <v>11.16</v>
      </c>
      <c r="EA6" s="35">
        <f t="shared" si="13"/>
        <v>12.43</v>
      </c>
      <c r="EB6" s="35">
        <f t="shared" si="13"/>
        <v>13.58</v>
      </c>
      <c r="EC6" s="34" t="str">
        <f>IF(EC7="","",IF(EC7="-","【-】","【"&amp;SUBSTITUTE(TEXT(EC7,"#,##0.00"),"-","△")&amp;"】"))</f>
        <v>【15.89】</v>
      </c>
      <c r="ED6" s="35">
        <f>IF(ED7="",NA(),ED7)</f>
        <v>0.26</v>
      </c>
      <c r="EE6" s="35">
        <f t="shared" ref="EE6:EM6" si="14">IF(EE7="",NA(),EE7)</f>
        <v>0.16</v>
      </c>
      <c r="EF6" s="34">
        <f t="shared" si="14"/>
        <v>0</v>
      </c>
      <c r="EG6" s="34">
        <f t="shared" si="14"/>
        <v>0</v>
      </c>
      <c r="EH6" s="34">
        <f t="shared" si="14"/>
        <v>0</v>
      </c>
      <c r="EI6" s="35">
        <f t="shared" si="14"/>
        <v>0.64</v>
      </c>
      <c r="EJ6" s="35">
        <f t="shared" si="14"/>
        <v>0.56000000000000005</v>
      </c>
      <c r="EK6" s="35">
        <f t="shared" si="14"/>
        <v>0.65</v>
      </c>
      <c r="EL6" s="35">
        <f t="shared" si="14"/>
        <v>0.46</v>
      </c>
      <c r="EM6" s="35">
        <f t="shared" si="14"/>
        <v>0.44</v>
      </c>
      <c r="EN6" s="34" t="str">
        <f>IF(EN7="","",IF(EN7="-","【-】","【"&amp;SUBSTITUTE(TEXT(EN7,"#,##0.00"),"-","△")&amp;"】"))</f>
        <v>【0.69】</v>
      </c>
    </row>
    <row r="7" spans="1:144" s="36" customFormat="1" x14ac:dyDescent="0.15">
      <c r="A7" s="28"/>
      <c r="B7" s="37">
        <v>2017</v>
      </c>
      <c r="C7" s="37">
        <v>245615</v>
      </c>
      <c r="D7" s="37">
        <v>46</v>
      </c>
      <c r="E7" s="37">
        <v>1</v>
      </c>
      <c r="F7" s="37">
        <v>0</v>
      </c>
      <c r="G7" s="37">
        <v>1</v>
      </c>
      <c r="H7" s="37" t="s">
        <v>105</v>
      </c>
      <c r="I7" s="37" t="s">
        <v>106</v>
      </c>
      <c r="J7" s="37" t="s">
        <v>107</v>
      </c>
      <c r="K7" s="37" t="s">
        <v>108</v>
      </c>
      <c r="L7" s="37" t="s">
        <v>109</v>
      </c>
      <c r="M7" s="37" t="s">
        <v>116</v>
      </c>
      <c r="N7" s="38" t="s">
        <v>110</v>
      </c>
      <c r="O7" s="38">
        <v>15.19</v>
      </c>
      <c r="P7" s="38">
        <v>96.8</v>
      </c>
      <c r="Q7" s="38">
        <v>2750</v>
      </c>
      <c r="R7" s="38">
        <v>8775</v>
      </c>
      <c r="S7" s="38">
        <v>88.13</v>
      </c>
      <c r="T7" s="38">
        <v>99.57</v>
      </c>
      <c r="U7" s="38">
        <v>8434</v>
      </c>
      <c r="V7" s="38">
        <v>65.099999999999994</v>
      </c>
      <c r="W7" s="38">
        <v>129.55000000000001</v>
      </c>
      <c r="X7" s="38">
        <v>77.709999999999994</v>
      </c>
      <c r="Y7" s="38">
        <v>90.65</v>
      </c>
      <c r="Z7" s="38">
        <v>89.99</v>
      </c>
      <c r="AA7" s="38">
        <v>90.56</v>
      </c>
      <c r="AB7" s="38">
        <v>90.25</v>
      </c>
      <c r="AC7" s="38">
        <v>105.53</v>
      </c>
      <c r="AD7" s="38">
        <v>107.2</v>
      </c>
      <c r="AE7" s="38">
        <v>106.62</v>
      </c>
      <c r="AF7" s="38">
        <v>107.95</v>
      </c>
      <c r="AG7" s="38">
        <v>104.47</v>
      </c>
      <c r="AH7" s="38">
        <v>113.39</v>
      </c>
      <c r="AI7" s="38">
        <v>560.98</v>
      </c>
      <c r="AJ7" s="38">
        <v>320.60000000000002</v>
      </c>
      <c r="AK7" s="38">
        <v>337.55</v>
      </c>
      <c r="AL7" s="38">
        <v>352.12</v>
      </c>
      <c r="AM7" s="38">
        <v>366.6</v>
      </c>
      <c r="AN7" s="38">
        <v>28.31</v>
      </c>
      <c r="AO7" s="38">
        <v>13.46</v>
      </c>
      <c r="AP7" s="38">
        <v>12.59</v>
      </c>
      <c r="AQ7" s="38">
        <v>12.44</v>
      </c>
      <c r="AR7" s="38">
        <v>16.399999999999999</v>
      </c>
      <c r="AS7" s="38">
        <v>0.85</v>
      </c>
      <c r="AT7" s="38">
        <v>843.38</v>
      </c>
      <c r="AU7" s="38">
        <v>129.83000000000001</v>
      </c>
      <c r="AV7" s="38">
        <v>131.69999999999999</v>
      </c>
      <c r="AW7" s="38">
        <v>127.37</v>
      </c>
      <c r="AX7" s="38">
        <v>118</v>
      </c>
      <c r="AY7" s="38">
        <v>1164.51</v>
      </c>
      <c r="AZ7" s="38">
        <v>434.72</v>
      </c>
      <c r="BA7" s="38">
        <v>416.14</v>
      </c>
      <c r="BB7" s="38">
        <v>371.89</v>
      </c>
      <c r="BC7" s="38">
        <v>293.23</v>
      </c>
      <c r="BD7" s="38">
        <v>264.33999999999997</v>
      </c>
      <c r="BE7" s="38">
        <v>975.32</v>
      </c>
      <c r="BF7" s="38">
        <v>962.45</v>
      </c>
      <c r="BG7" s="38">
        <v>902.05</v>
      </c>
      <c r="BH7" s="38">
        <v>844.35</v>
      </c>
      <c r="BI7" s="38">
        <v>797.87</v>
      </c>
      <c r="BJ7" s="38">
        <v>498.27</v>
      </c>
      <c r="BK7" s="38">
        <v>495.76</v>
      </c>
      <c r="BL7" s="38">
        <v>487.22</v>
      </c>
      <c r="BM7" s="38">
        <v>483.11</v>
      </c>
      <c r="BN7" s="38">
        <v>542.29999999999995</v>
      </c>
      <c r="BO7" s="38">
        <v>274.27</v>
      </c>
      <c r="BP7" s="38">
        <v>71.099999999999994</v>
      </c>
      <c r="BQ7" s="38">
        <v>79.099999999999994</v>
      </c>
      <c r="BR7" s="38">
        <v>80.5</v>
      </c>
      <c r="BS7" s="38">
        <v>80.44</v>
      </c>
      <c r="BT7" s="38">
        <v>81.17</v>
      </c>
      <c r="BU7" s="38">
        <v>90.64</v>
      </c>
      <c r="BV7" s="38">
        <v>93.66</v>
      </c>
      <c r="BW7" s="38">
        <v>92.76</v>
      </c>
      <c r="BX7" s="38">
        <v>93.28</v>
      </c>
      <c r="BY7" s="38">
        <v>87.51</v>
      </c>
      <c r="BZ7" s="38">
        <v>104.36</v>
      </c>
      <c r="CA7" s="38">
        <v>217.01</v>
      </c>
      <c r="CB7" s="38">
        <v>195.17</v>
      </c>
      <c r="CC7" s="38">
        <v>191.88</v>
      </c>
      <c r="CD7" s="38">
        <v>192.25</v>
      </c>
      <c r="CE7" s="38">
        <v>190.98</v>
      </c>
      <c r="CF7" s="38">
        <v>213.52</v>
      </c>
      <c r="CG7" s="38">
        <v>208.21</v>
      </c>
      <c r="CH7" s="38">
        <v>208.67</v>
      </c>
      <c r="CI7" s="38">
        <v>208.29</v>
      </c>
      <c r="CJ7" s="38">
        <v>218.42</v>
      </c>
      <c r="CK7" s="38">
        <v>165.71</v>
      </c>
      <c r="CL7" s="38">
        <v>64.260000000000005</v>
      </c>
      <c r="CM7" s="38">
        <v>62.2</v>
      </c>
      <c r="CN7" s="38">
        <v>62.14</v>
      </c>
      <c r="CO7" s="38">
        <v>63.54</v>
      </c>
      <c r="CP7" s="38">
        <v>62.22</v>
      </c>
      <c r="CQ7" s="38">
        <v>49.77</v>
      </c>
      <c r="CR7" s="38">
        <v>49.22</v>
      </c>
      <c r="CS7" s="38">
        <v>49.08</v>
      </c>
      <c r="CT7" s="38">
        <v>49.32</v>
      </c>
      <c r="CU7" s="38">
        <v>50.24</v>
      </c>
      <c r="CV7" s="38">
        <v>60.41</v>
      </c>
      <c r="CW7" s="38">
        <v>79.430000000000007</v>
      </c>
      <c r="CX7" s="38">
        <v>77.69</v>
      </c>
      <c r="CY7" s="38">
        <v>76.92</v>
      </c>
      <c r="CZ7" s="38">
        <v>74.930000000000007</v>
      </c>
      <c r="DA7" s="38">
        <v>75.739999999999995</v>
      </c>
      <c r="DB7" s="38">
        <v>79.98</v>
      </c>
      <c r="DC7" s="38">
        <v>79.48</v>
      </c>
      <c r="DD7" s="38">
        <v>79.3</v>
      </c>
      <c r="DE7" s="38">
        <v>79.34</v>
      </c>
      <c r="DF7" s="38">
        <v>78.650000000000006</v>
      </c>
      <c r="DG7" s="38">
        <v>89.93</v>
      </c>
      <c r="DH7" s="38">
        <v>53.58</v>
      </c>
      <c r="DI7" s="38">
        <v>56.32</v>
      </c>
      <c r="DJ7" s="38">
        <v>59.06</v>
      </c>
      <c r="DK7" s="38">
        <v>61.77</v>
      </c>
      <c r="DL7" s="38">
        <v>63.92</v>
      </c>
      <c r="DM7" s="38">
        <v>36.43</v>
      </c>
      <c r="DN7" s="38">
        <v>46.12</v>
      </c>
      <c r="DO7" s="38">
        <v>47.44</v>
      </c>
      <c r="DP7" s="38">
        <v>48.3</v>
      </c>
      <c r="DQ7" s="38">
        <v>45.14</v>
      </c>
      <c r="DR7" s="38">
        <v>48.12</v>
      </c>
      <c r="DS7" s="38">
        <v>0</v>
      </c>
      <c r="DT7" s="38">
        <v>0</v>
      </c>
      <c r="DU7" s="38">
        <v>0</v>
      </c>
      <c r="DV7" s="38">
        <v>0</v>
      </c>
      <c r="DW7" s="38">
        <v>4.6500000000000004</v>
      </c>
      <c r="DX7" s="38">
        <v>8.7200000000000006</v>
      </c>
      <c r="DY7" s="38">
        <v>9.86</v>
      </c>
      <c r="DZ7" s="38">
        <v>11.16</v>
      </c>
      <c r="EA7" s="38">
        <v>12.43</v>
      </c>
      <c r="EB7" s="38">
        <v>13.58</v>
      </c>
      <c r="EC7" s="38">
        <v>15.89</v>
      </c>
      <c r="ED7" s="38">
        <v>0.26</v>
      </c>
      <c r="EE7" s="38">
        <v>0.16</v>
      </c>
      <c r="EF7" s="38">
        <v>0</v>
      </c>
      <c r="EG7" s="38">
        <v>0</v>
      </c>
      <c r="EH7" s="38">
        <v>0</v>
      </c>
      <c r="EI7" s="38">
        <v>0.64</v>
      </c>
      <c r="EJ7" s="38">
        <v>0.56000000000000005</v>
      </c>
      <c r="EK7" s="38">
        <v>0.65</v>
      </c>
      <c r="EL7" s="38">
        <v>0.46</v>
      </c>
      <c r="EM7" s="38">
        <v>0.44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satoshi-karitani</cp:lastModifiedBy>
  <cp:lastPrinted>2019-02-12T07:26:39Z</cp:lastPrinted>
  <dcterms:created xsi:type="dcterms:W3CDTF">2018-12-03T08:33:30Z</dcterms:created>
  <dcterms:modified xsi:type="dcterms:W3CDTF">2019-02-12T07:31:28Z</dcterms:modified>
  <cp:category/>
</cp:coreProperties>
</file>