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nishimura22\Desktop\H30経営比較分析表\"/>
    </mc:Choice>
  </mc:AlternateContent>
  <workbookProtection workbookAlgorithmName="SHA-512" workbookHashValue="uXLT/s1wOggImtYaGqUsGrE1JUDRLRsmJN6OjQd+0yhEGpX2G1cWH/E8dsepfd2WMJo/S9TgO9thwhHhAZawqQ==" workbookSaltValue="dTAgIbeGpWH4dqivD8WAg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<sst xmlns="http://schemas.openxmlformats.org/spreadsheetml/2006/main" count="232" uniqueCount="120">
  <si>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</si>
  <si>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</si>
  <si>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</si>
  <si>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</si>
  <si>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</si>
  <si>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</si>
  <si>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</si>
  <si>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</si>
  <si>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</si>
  <si>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</si>
  <si>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</si>
  <si>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</si>
  <si>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</si>
  <si>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</si>
  <si>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</si>
  <si>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</si>
  <si>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</si>
  <si>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</si>
  <si>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</si>
  <si>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</si>
  <si>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</si>
  <si>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</si>
  <si>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</si>
  <si>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</si>
  <si>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</si>
  <si>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</si>
  <si>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</si>
  <si>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</si>
  <si>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</si>
  <si>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</si>
  <si>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</si>
  <si>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</si>
  <si>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</si>
  <si>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</si>
  <si>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</si>
  <si>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</si>
  <si>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</si>
  <si>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</si>
  <si>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</si>
  <si>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</si>
  <si>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</si>
  <si>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</si>
  <si>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</si>
  <si>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</si>
  <si>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</si>
  <si>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</si>
  <si>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</si>
  <si>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</si>
  <si>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</si>
  <si>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</si>
  <si>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</si>
  <si>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</si>
  <si>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</si>
  <si>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</si>
  <si>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</si>
  <si>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</si>
  <si>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</si>
  <si>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</si>
  <si>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</si>
  <si>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</si>
  <si>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</si>
  <si>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</si>
  <si>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</si>
  <si>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</si>
  <si>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</si>
  <si>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</si>
  <si>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</si>
  <si>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</si>
  <si>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</si>
  <si>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</si>
  <si>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</si>
  <si>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</si>
  <si>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</si>
  <si>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</si>
  <si>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</si>
  <si>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</si>
  <si>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</si>
  <si>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</si>
  <si>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</si>
  <si>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</si>
  <si>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</si>
  <si>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</si>
  <si>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</si>
  <si>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</si>
  <si>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</si>
  <si>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</si>
  <si>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</si>
  <si>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</si>
  <si>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</si>
  <si>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</si>
  <si>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</si>
  <si>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</si>
  <si>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</si>
  <si>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</si>
  <si>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</si>
  <si>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</si>
  <si>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</si>
  <si>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</si>
  <si>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</si>
  <si>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</si>
  <si>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</si>
  <si>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</si>
  <si>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</si>
  <si>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</si>
  <si>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</si>
  <si>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</si>
  <si>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</si>
  <si>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</si>
  <si>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</si>
  <si>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</si>
  <si>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</si>
  <si>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</si>
  <si>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</si>
  <si>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</si>
  <si>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</si>
  <si>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</si>
  <si>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</si>
  <si>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平成２２年度に料金改定を行い黒字となっているため起債残高の縮減に努めている。
　今後は管路施設の耐震化及び老朽管更新を図る必要があり、事業実施時には経営状況を注視する必要がある。</t>
    <rPh sb="1" eb="3">
      <t>ヘイセイ</t>
    </rPh>
    <rPh sb="5" eb="7">
      <t>ネンド</t>
    </rPh>
    <rPh sb="8" eb="10">
      <t>リョウキン</t>
    </rPh>
    <rPh sb="10" eb="12">
      <t>カイテイ</t>
    </rPh>
    <rPh sb="13" eb="14">
      <t>オコナ</t>
    </rPh>
    <rPh sb="15" eb="17">
      <t>クロジ</t>
    </rPh>
    <rPh sb="25" eb="27">
      <t>キサイ</t>
    </rPh>
    <rPh sb="27" eb="29">
      <t>ザンダカ</t>
    </rPh>
    <rPh sb="30" eb="32">
      <t>シュクゲン</t>
    </rPh>
    <rPh sb="33" eb="34">
      <t>ツト</t>
    </rPh>
    <rPh sb="41" eb="43">
      <t>コンゴ</t>
    </rPh>
    <rPh sb="44" eb="46">
      <t>カンロ</t>
    </rPh>
    <rPh sb="46" eb="48">
      <t>シセツ</t>
    </rPh>
    <rPh sb="49" eb="52">
      <t>タイシンカ</t>
    </rPh>
    <rPh sb="52" eb="53">
      <t>オヨ</t>
    </rPh>
    <rPh sb="54" eb="56">
      <t>ロウキュウ</t>
    </rPh>
    <rPh sb="56" eb="57">
      <t>カン</t>
    </rPh>
    <rPh sb="57" eb="59">
      <t>コウシン</t>
    </rPh>
    <rPh sb="60" eb="61">
      <t>ハカ</t>
    </rPh>
    <rPh sb="62" eb="64">
      <t>ヒツヨウ</t>
    </rPh>
    <rPh sb="68" eb="70">
      <t>ジギョウ</t>
    </rPh>
    <rPh sb="70" eb="72">
      <t>ジッシ</t>
    </rPh>
    <rPh sb="72" eb="73">
      <t>ジ</t>
    </rPh>
    <rPh sb="75" eb="77">
      <t>ケイエイ</t>
    </rPh>
    <rPh sb="77" eb="79">
      <t>ジョウキョウ</t>
    </rPh>
    <rPh sb="80" eb="82">
      <t>チュウシ</t>
    </rPh>
    <rPh sb="84" eb="86">
      <t>ヒツヨウ</t>
    </rPh>
    <phoneticPr fontId="4"/>
  </si>
  <si>
    <t>　旧簡易水道事業から引き継いだ老朽管は、下水道事業等に伴う水道管移設に合わた更新や、耐震管への水道管布設替えを行う必要がある。
　そのためには、更新に必要な財源を確保する必要がある。
　また、水道管布設当時との人口や使用水量の変遷により管網を見直す必要がある。
　未収金対策の強化により収納率は伸びているものの今後は新規の滞納者を作らないよう未収金対策を強化し対応することが重要である。</t>
    <rPh sb="1" eb="2">
      <t>キュウ</t>
    </rPh>
    <rPh sb="2" eb="4">
      <t>カンイ</t>
    </rPh>
    <rPh sb="4" eb="6">
      <t>スイドウ</t>
    </rPh>
    <rPh sb="6" eb="8">
      <t>ジギョウ</t>
    </rPh>
    <rPh sb="10" eb="11">
      <t>ヒ</t>
    </rPh>
    <rPh sb="12" eb="13">
      <t>ツ</t>
    </rPh>
    <rPh sb="15" eb="17">
      <t>ロウキュウ</t>
    </rPh>
    <rPh sb="17" eb="18">
      <t>カン</t>
    </rPh>
    <rPh sb="20" eb="23">
      <t>ゲスイドウ</t>
    </rPh>
    <rPh sb="23" eb="25">
      <t>ジギョウ</t>
    </rPh>
    <rPh sb="25" eb="26">
      <t>トウ</t>
    </rPh>
    <rPh sb="27" eb="28">
      <t>トモナ</t>
    </rPh>
    <rPh sb="29" eb="32">
      <t>スイドウカン</t>
    </rPh>
    <rPh sb="32" eb="34">
      <t>イセツ</t>
    </rPh>
    <rPh sb="35" eb="36">
      <t>ア</t>
    </rPh>
    <rPh sb="38" eb="40">
      <t>コウシン</t>
    </rPh>
    <rPh sb="42" eb="44">
      <t>タイシン</t>
    </rPh>
    <rPh sb="44" eb="45">
      <t>カン</t>
    </rPh>
    <rPh sb="47" eb="50">
      <t>スイドウカン</t>
    </rPh>
    <rPh sb="50" eb="52">
      <t>フセツ</t>
    </rPh>
    <rPh sb="52" eb="53">
      <t>カ</t>
    </rPh>
    <rPh sb="55" eb="56">
      <t>オコナ</t>
    </rPh>
    <rPh sb="57" eb="59">
      <t>ヒツヨウ</t>
    </rPh>
    <rPh sb="72" eb="74">
      <t>コウシン</t>
    </rPh>
    <rPh sb="75" eb="77">
      <t>ヒツヨウ</t>
    </rPh>
    <rPh sb="78" eb="80">
      <t>ザイゲン</t>
    </rPh>
    <rPh sb="81" eb="83">
      <t>カクホ</t>
    </rPh>
    <rPh sb="85" eb="87">
      <t>ヒツヨウ</t>
    </rPh>
    <rPh sb="96" eb="99">
      <t>スイドウカン</t>
    </rPh>
    <rPh sb="99" eb="101">
      <t>フセツ</t>
    </rPh>
    <rPh sb="101" eb="103">
      <t>トウジ</t>
    </rPh>
    <rPh sb="105" eb="107">
      <t>ジンコウ</t>
    </rPh>
    <rPh sb="108" eb="110">
      <t>シヨウ</t>
    </rPh>
    <rPh sb="110" eb="112">
      <t>スイリョウ</t>
    </rPh>
    <rPh sb="113" eb="115">
      <t>ヘンセン</t>
    </rPh>
    <rPh sb="118" eb="119">
      <t>カン</t>
    </rPh>
    <rPh sb="119" eb="120">
      <t>モウ</t>
    </rPh>
    <rPh sb="121" eb="123">
      <t>ミナオ</t>
    </rPh>
    <rPh sb="124" eb="126">
      <t>ヒツヨウ</t>
    </rPh>
    <rPh sb="132" eb="135">
      <t>ミシュウキン</t>
    </rPh>
    <rPh sb="135" eb="137">
      <t>タイサク</t>
    </rPh>
    <rPh sb="138" eb="140">
      <t>キョウカ</t>
    </rPh>
    <rPh sb="143" eb="145">
      <t>シュウノウ</t>
    </rPh>
    <rPh sb="145" eb="146">
      <t>リツ</t>
    </rPh>
    <rPh sb="147" eb="148">
      <t>ノ</t>
    </rPh>
    <rPh sb="155" eb="157">
      <t>コンゴ</t>
    </rPh>
    <rPh sb="158" eb="160">
      <t>シンキ</t>
    </rPh>
    <rPh sb="161" eb="163">
      <t>タイノウ</t>
    </rPh>
    <rPh sb="163" eb="164">
      <t>シャ</t>
    </rPh>
    <rPh sb="165" eb="166">
      <t>ツク</t>
    </rPh>
    <rPh sb="171" eb="174">
      <t>ミシュウキン</t>
    </rPh>
    <rPh sb="174" eb="176">
      <t>タイサク</t>
    </rPh>
    <rPh sb="177" eb="179">
      <t>キョウカ</t>
    </rPh>
    <rPh sb="180" eb="182">
      <t>タイオウ</t>
    </rPh>
    <rPh sb="187" eb="189">
      <t>ジュウヨウ</t>
    </rPh>
    <phoneticPr fontId="4"/>
  </si>
  <si>
    <t>　町上下水道事業は昭和６０年度より実施し、旧簡易水道や専用水道から引き継いだ耐用年数を経過した老朽管があり、今後、安定した給水確保のため耐震化を含め更新していく必要がある。</t>
    <rPh sb="1" eb="2">
      <t>チョウ</t>
    </rPh>
    <rPh sb="2" eb="4">
      <t>ジョウゲ</t>
    </rPh>
    <rPh sb="4" eb="6">
      <t>スイドウ</t>
    </rPh>
    <rPh sb="6" eb="8">
      <t>ジギョウ</t>
    </rPh>
    <rPh sb="9" eb="11">
      <t>ショウワ</t>
    </rPh>
    <rPh sb="13" eb="15">
      <t>ネンド</t>
    </rPh>
    <rPh sb="17" eb="19">
      <t>ジッシ</t>
    </rPh>
    <rPh sb="21" eb="22">
      <t>キュウ</t>
    </rPh>
    <rPh sb="22" eb="24">
      <t>カンイ</t>
    </rPh>
    <rPh sb="24" eb="26">
      <t>スイドウ</t>
    </rPh>
    <rPh sb="27" eb="29">
      <t>センヨウ</t>
    </rPh>
    <rPh sb="29" eb="31">
      <t>スイドウ</t>
    </rPh>
    <rPh sb="33" eb="34">
      <t>ヒ</t>
    </rPh>
    <rPh sb="35" eb="36">
      <t>ツ</t>
    </rPh>
    <rPh sb="38" eb="40">
      <t>タイヨウ</t>
    </rPh>
    <rPh sb="40" eb="42">
      <t>ネンスウ</t>
    </rPh>
    <rPh sb="43" eb="45">
      <t>ケイカ</t>
    </rPh>
    <rPh sb="47" eb="49">
      <t>ロウキュウ</t>
    </rPh>
    <rPh sb="49" eb="50">
      <t>カン</t>
    </rPh>
    <rPh sb="54" eb="56">
      <t>コンゴ</t>
    </rPh>
    <rPh sb="57" eb="59">
      <t>アンテイ</t>
    </rPh>
    <rPh sb="61" eb="63">
      <t>キュウスイ</t>
    </rPh>
    <rPh sb="63" eb="65">
      <t>カクホ</t>
    </rPh>
    <rPh sb="68" eb="70">
      <t>タイシン</t>
    </rPh>
    <rPh sb="70" eb="71">
      <t>カ</t>
    </rPh>
    <rPh sb="72" eb="73">
      <t>フク</t>
    </rPh>
    <rPh sb="74" eb="76">
      <t>コウシン</t>
    </rPh>
    <rPh sb="80" eb="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</si>
</sst>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0.81</c:v>
                </c:pt>
                <c:pt idx="1">
                  <c:v>0.39</c:v>
                </c:pt>
                <c:pt idx="2">
                  <c:v>0.24</c:v>
                </c:pt>
                <c:pt idx="3">
                  <c:v>0.69</c:v>
                </c:pt>
                <c:pt idx="4">
                  <c:v>0.44</c:v>
                </c:pt>
              </c:numCache>
            </c:numRef>
          </c:val>
          <c:extLst>
            <c:ext xmlns:c16="http://schemas.microsoft.com/office/drawing/2014/chart" uri="{C3380CC4-5D6E-409C-BE32-E72D297353CC}">
              <c16:uniqueId val="{00000000-1180-42BD-BA6D-D1AEAA694F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1180-42BD-BA6D-D1AEAA694F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68.44</c:v>
                </c:pt>
                <c:pt idx="1">
                  <c:v>67.790000000000006</c:v>
                </c:pt>
                <c:pt idx="2">
                  <c:v>67.39</c:v>
                </c:pt>
                <c:pt idx="3">
                  <c:v>68.569999999999993</c:v>
                </c:pt>
                <c:pt idx="4">
                  <c:v>70.569999999999993</c:v>
                </c:pt>
              </c:numCache>
            </c:numRef>
          </c:val>
          <c:extLst>
            <c:ext xmlns:c16="http://schemas.microsoft.com/office/drawing/2014/chart" uri="{C3380CC4-5D6E-409C-BE32-E72D297353CC}">
              <c16:uniqueId val="{00000000-853E-4BBF-BC02-4FE603D3A2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853E-4BBF-BC02-4FE603D3A2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88.53</c:v>
                </c:pt>
                <c:pt idx="1">
                  <c:v>86.24</c:v>
                </c:pt>
                <c:pt idx="2">
                  <c:v>86.83</c:v>
                </c:pt>
                <c:pt idx="3">
                  <c:v>86.42</c:v>
                </c:pt>
                <c:pt idx="4">
                  <c:v>84.73</c:v>
                </c:pt>
              </c:numCache>
            </c:numRef>
          </c:val>
          <c:extLst>
            <c:ext xmlns:c16="http://schemas.microsoft.com/office/drawing/2014/chart" uri="{C3380CC4-5D6E-409C-BE32-E72D297353CC}">
              <c16:uniqueId val="{00000000-98B8-41C8-979D-73FC9E3DCF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98B8-41C8-979D-73FC9E3DCF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108.04</c:v>
                </c:pt>
                <c:pt idx="1">
                  <c:v>152.74</c:v>
                </c:pt>
                <c:pt idx="2">
                  <c:v>107.92</c:v>
                </c:pt>
                <c:pt idx="3">
                  <c:v>108.08</c:v>
                </c:pt>
                <c:pt idx="4">
                  <c:v>108.39</c:v>
                </c:pt>
              </c:numCache>
            </c:numRef>
          </c:val>
          <c:extLst>
            <c:ext xmlns:c16="http://schemas.microsoft.com/office/drawing/2014/chart" uri="{C3380CC4-5D6E-409C-BE32-E72D297353CC}">
              <c16:uniqueId val="{00000000-40CF-45FA-A9DA-3ED302637F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40CF-45FA-A9DA-3ED302637F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c:v>
                </c:pt>
                <c:pt idx="1">
                  <c:v>26.18</c:v>
                </c:pt>
                <c:pt idx="2">
                  <c:v>28.33</c:v>
                </c:pt>
                <c:pt idx="3">
                  <c:v>30.54</c:v>
                </c:pt>
                <c:pt idx="4">
                  <c:v>32.479999999999997</c:v>
                </c:pt>
              </c:numCache>
            </c:numRef>
          </c:val>
          <c:extLst>
            <c:ext xmlns:c16="http://schemas.microsoft.com/office/drawing/2014/chart" uri="{C3380CC4-5D6E-409C-BE32-E72D297353CC}">
              <c16:uniqueId val="{00000000-8F46-4DEB-A763-877D1FE04B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8F46-4DEB-A763-877D1FE04B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10.28</c:v>
                </c:pt>
                <c:pt idx="1">
                  <c:v>10.23</c:v>
                </c:pt>
                <c:pt idx="2">
                  <c:v>10.19</c:v>
                </c:pt>
                <c:pt idx="3">
                  <c:v>10.06</c:v>
                </c:pt>
                <c:pt idx="4">
                  <c:v>9.73</c:v>
                </c:pt>
              </c:numCache>
            </c:numRef>
          </c:val>
          <c:extLst>
            <c:ext xmlns:c16="http://schemas.microsoft.com/office/drawing/2014/chart" uri="{C3380CC4-5D6E-409C-BE32-E72D297353CC}">
              <c16:uniqueId val="{00000000-CD2A-40BC-B37D-2E6F8553F1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CD2A-40BC-B37D-2E6F8553F1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38-4D79-BC44-FC3C9C5D73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CD38-4D79-BC44-FC3C9C5D73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219.37</c:v>
                </c:pt>
                <c:pt idx="1">
                  <c:v>288.5</c:v>
                </c:pt>
                <c:pt idx="2">
                  <c:v>322.13</c:v>
                </c:pt>
                <c:pt idx="3">
                  <c:v>275.08</c:v>
                </c:pt>
                <c:pt idx="4">
                  <c:v>279.01</c:v>
                </c:pt>
              </c:numCache>
            </c:numRef>
          </c:val>
          <c:extLst>
            <c:ext xmlns:c16="http://schemas.microsoft.com/office/drawing/2014/chart" uri="{C3380CC4-5D6E-409C-BE32-E72D297353CC}">
              <c16:uniqueId val="{00000000-EE5D-4312-8928-76A26552E9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EE5D-4312-8928-76A26552E9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693.92</c:v>
                </c:pt>
                <c:pt idx="1">
                  <c:v>679.54</c:v>
                </c:pt>
                <c:pt idx="2">
                  <c:v>626.34</c:v>
                </c:pt>
                <c:pt idx="3">
                  <c:v>570.79999999999995</c:v>
                </c:pt>
                <c:pt idx="4">
                  <c:v>518.07000000000005</c:v>
                </c:pt>
              </c:numCache>
            </c:numRef>
          </c:val>
          <c:extLst>
            <c:ext xmlns:c16="http://schemas.microsoft.com/office/drawing/2014/chart" uri="{C3380CC4-5D6E-409C-BE32-E72D297353CC}">
              <c16:uniqueId val="{00000000-6C51-4D0F-A82C-62FB80CC30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6C51-4D0F-A82C-62FB80CC30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106.78</c:v>
                </c:pt>
                <c:pt idx="1">
                  <c:v>85.58</c:v>
                </c:pt>
                <c:pt idx="2">
                  <c:v>103.04</c:v>
                </c:pt>
                <c:pt idx="3">
                  <c:v>102.34</c:v>
                </c:pt>
                <c:pt idx="4">
                  <c:v>105.29</c:v>
                </c:pt>
              </c:numCache>
            </c:numRef>
          </c:val>
          <c:extLst>
            <c:ext xmlns:c16="http://schemas.microsoft.com/office/drawing/2014/chart" uri="{C3380CC4-5D6E-409C-BE32-E72D297353CC}">
              <c16:uniqueId val="{00000000-DA3C-4856-B95D-C5E20F0760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DA3C-4856-B95D-C5E20F0760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126.52</c:v>
                </c:pt>
                <c:pt idx="1">
                  <c:v>157.6</c:v>
                </c:pt>
                <c:pt idx="2">
                  <c:v>130.96</c:v>
                </c:pt>
                <c:pt idx="3">
                  <c:v>131.72999999999999</c:v>
                </c:pt>
                <c:pt idx="4">
                  <c:v>128.38</c:v>
                </c:pt>
              </c:numCache>
            </c:numRef>
          </c:val>
          <c:extLst>
            <c:ext xmlns:c16="http://schemas.microsoft.com/office/drawing/2014/chart" uri="{C3380CC4-5D6E-409C-BE32-E72D297353CC}">
              <c16:uniqueId val="{00000000-8AD0-49F5-A73C-049D67BBC6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8AD0-49F5-A73C-049D67BBC6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三重県　明和町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23196</v>
      </c>
      <c r="AM8" s="70"/>
      <c r="AN8" s="70"/>
      <c r="AO8" s="70"/>
      <c r="AP8" s="70"/>
      <c r="AQ8" s="70"/>
      <c r="AR8" s="70"/>
      <c r="AS8" s="70"/>
      <c r="AT8" s="66">
        <f>データ!$S$6</f>
        <v>41.04</v>
      </c>
      <c r="AU8" s="67"/>
      <c r="AV8" s="67"/>
      <c r="AW8" s="67"/>
      <c r="AX8" s="67"/>
      <c r="AY8" s="67"/>
      <c r="AZ8" s="67"/>
      <c r="BA8" s="67"/>
      <c r="BB8" s="69">
        <f>データ!$T$6</f>
        <v>565.20000000000005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70.62</v>
      </c>
      <c r="J10" s="67"/>
      <c r="K10" s="67"/>
      <c r="L10" s="67"/>
      <c r="M10" s="67"/>
      <c r="N10" s="67"/>
      <c r="O10" s="68"/>
      <c r="P10" s="69">
        <f>データ!$P$6</f>
        <v>100</v>
      </c>
      <c r="Q10" s="69"/>
      <c r="R10" s="69"/>
      <c r="S10" s="69"/>
      <c r="T10" s="69"/>
      <c r="U10" s="69"/>
      <c r="V10" s="69"/>
      <c r="W10" s="70">
        <f>データ!$Q$6</f>
        <v>2260</v>
      </c>
      <c r="X10" s="70"/>
      <c r="Y10" s="70"/>
      <c r="Z10" s="70"/>
      <c r="AA10" s="70"/>
      <c r="AB10" s="70"/>
      <c r="AC10" s="70"/>
      <c r="AD10" s="2"/>
      <c r="AE10" s="2"/>
      <c r="AF10" s="2"/>
      <c r="AG10" s="2"/>
      <c r="AH10" s="4"/>
      <c r="AI10" s="4"/>
      <c r="AJ10" s="4"/>
      <c r="AK10" s="4"/>
      <c r="AL10" s="70">
        <f>データ!$U$6</f>
        <v>23166</v>
      </c>
      <c r="AM10" s="70"/>
      <c r="AN10" s="70"/>
      <c r="AO10" s="70"/>
      <c r="AP10" s="70"/>
      <c r="AQ10" s="70"/>
      <c r="AR10" s="70"/>
      <c r="AS10" s="70"/>
      <c r="AT10" s="66">
        <f>データ!$V$6</f>
        <v>41.04</v>
      </c>
      <c r="AU10" s="67"/>
      <c r="AV10" s="67"/>
      <c r="AW10" s="67"/>
      <c r="AX10" s="67"/>
      <c r="AY10" s="67"/>
      <c r="AZ10" s="67"/>
      <c r="BA10" s="67"/>
      <c r="BB10" s="69">
        <f>データ!$W$6</f>
        <v>564.47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UI1KHK+fNQX4rP/z5gAjLoezavYMAdKF9kngKTehOaVyXh4AzuiqsDjaD/3oLP5+0hh1UOh0DEKTshtH9S0nA==" saltValue="3wwHSUW6ih5TiHXDSSWMc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244422</v>
      </c>
      <c r="D6" s="33">
        <f t="shared" si="3"/>
        <v>46</v>
      </c>
      <c r="E6" s="33">
        <f t="shared" si="3"/>
        <v>1</v>
      </c>
      <c r="F6" s="33">
        <f t="shared" si="3"/>
        <v>0</v>
      </c>
      <c r="G6" s="33">
        <f t="shared" si="3"/>
        <v>1</v>
      </c>
      <c r="H6" s="33" t="str">
        <f t="shared" si="3"/>
        <v>三重県　明和町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70.62</v>
      </c>
      <c r="P6" s="34">
        <f t="shared" si="3"/>
        <v>100</v>
      </c>
      <c r="Q6" s="34">
        <f t="shared" si="3"/>
        <v>2260</v>
      </c>
      <c r="R6" s="34">
        <f t="shared" si="3"/>
        <v>23196</v>
      </c>
      <c r="S6" s="34">
        <f t="shared" si="3"/>
        <v>41.04</v>
      </c>
      <c r="T6" s="34">
        <f t="shared" si="3"/>
        <v>565.20000000000005</v>
      </c>
      <c r="U6" s="34">
        <f t="shared" si="3"/>
        <v>23166</v>
      </c>
      <c r="V6" s="34">
        <f t="shared" si="3"/>
        <v>41.04</v>
      </c>
      <c r="W6" s="34">
        <f t="shared" si="3"/>
        <v>564.47</v>
      </c>
      <c r="X6" s="35">
        <f>IF(X7="",NA(),X7)</f>
        <v>108.04</v>
      </c>
      <c r="Y6" s="35">
        <f t="shared" ref="Y6:AG6" si="4">IF(Y7="",NA(),Y7)</f>
        <v>152.74</v>
      </c>
      <c r="Z6" s="35">
        <f t="shared" si="4"/>
        <v>107.92</v>
      </c>
      <c r="AA6" s="35">
        <f t="shared" si="4"/>
        <v>108.08</v>
      </c>
      <c r="AB6" s="35">
        <f t="shared" si="4"/>
        <v>108.39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219.37</v>
      </c>
      <c r="AU6" s="35">
        <f t="shared" ref="AU6:BC6" si="6">IF(AU7="",NA(),AU7)</f>
        <v>288.5</v>
      </c>
      <c r="AV6" s="35">
        <f t="shared" si="6"/>
        <v>322.13</v>
      </c>
      <c r="AW6" s="35">
        <f t="shared" si="6"/>
        <v>275.08</v>
      </c>
      <c r="AX6" s="35">
        <f t="shared" si="6"/>
        <v>279.01</v>
      </c>
      <c r="AY6" s="35">
        <f t="shared" si="6"/>
        <v>963.24</v>
      </c>
      <c r="AZ6" s="35">
        <f t="shared" si="6"/>
        <v>381.53</v>
      </c>
      <c r="BA6" s="35">
        <f t="shared" si="6"/>
        <v>391.54</v>
      </c>
      <c r="BB6" s="35">
        <f t="shared" si="6"/>
        <v>384.34</v>
      </c>
      <c r="BC6" s="35">
        <f t="shared" si="6"/>
        <v>359.47</v>
      </c>
      <c r="BD6" s="34" t="str">
        <f>IF(BD7="","",IF(BD7="-","【-】","【"&amp;SUBSTITUTE(TEXT(BD7,"#,##0.00"),"-","△")&amp;"】"))</f>
        <v>【264.34】</v>
      </c>
      <c r="BE6" s="35">
        <f>IF(BE7="",NA(),BE7)</f>
        <v>693.92</v>
      </c>
      <c r="BF6" s="35">
        <f t="shared" ref="BF6:BN6" si="7">IF(BF7="",NA(),BF7)</f>
        <v>679.54</v>
      </c>
      <c r="BG6" s="35">
        <f t="shared" si="7"/>
        <v>626.34</v>
      </c>
      <c r="BH6" s="35">
        <f t="shared" si="7"/>
        <v>570.79999999999995</v>
      </c>
      <c r="BI6" s="35">
        <f t="shared" si="7"/>
        <v>518.07000000000005</v>
      </c>
      <c r="BJ6" s="35">
        <f t="shared" si="7"/>
        <v>400.38</v>
      </c>
      <c r="BK6" s="35">
        <f t="shared" si="7"/>
        <v>393.27</v>
      </c>
      <c r="BL6" s="35">
        <f t="shared" si="7"/>
        <v>386.97</v>
      </c>
      <c r="BM6" s="35">
        <f t="shared" si="7"/>
        <v>380.58</v>
      </c>
      <c r="BN6" s="35">
        <f t="shared" si="7"/>
        <v>401.79</v>
      </c>
      <c r="BO6" s="34" t="str">
        <f>IF(BO7="","",IF(BO7="-","【-】","【"&amp;SUBSTITUTE(TEXT(BO7,"#,##0.00"),"-","△")&amp;"】"))</f>
        <v>【274.27】</v>
      </c>
      <c r="BP6" s="35">
        <f>IF(BP7="",NA(),BP7)</f>
        <v>106.78</v>
      </c>
      <c r="BQ6" s="35">
        <f t="shared" ref="BQ6:BY6" si="8">IF(BQ7="",NA(),BQ7)</f>
        <v>85.58</v>
      </c>
      <c r="BR6" s="35">
        <f t="shared" si="8"/>
        <v>103.04</v>
      </c>
      <c r="BS6" s="35">
        <f t="shared" si="8"/>
        <v>102.34</v>
      </c>
      <c r="BT6" s="35">
        <f t="shared" si="8"/>
        <v>105.29</v>
      </c>
      <c r="BU6" s="35">
        <f t="shared" si="8"/>
        <v>96.56</v>
      </c>
      <c r="BV6" s="35">
        <f t="shared" si="8"/>
        <v>100.47</v>
      </c>
      <c r="BW6" s="35">
        <f t="shared" si="8"/>
        <v>101.72</v>
      </c>
      <c r="BX6" s="35">
        <f t="shared" si="8"/>
        <v>102.38</v>
      </c>
      <c r="BY6" s="35">
        <f t="shared" si="8"/>
        <v>100.12</v>
      </c>
      <c r="BZ6" s="34" t="str">
        <f>IF(BZ7="","",IF(BZ7="-","【-】","【"&amp;SUBSTITUTE(TEXT(BZ7,"#,##0.00"),"-","△")&amp;"】"))</f>
        <v>【104.36】</v>
      </c>
      <c r="CA6" s="35">
        <f>IF(CA7="",NA(),CA7)</f>
        <v>126.52</v>
      </c>
      <c r="CB6" s="35">
        <f t="shared" ref="CB6:CJ6" si="9">IF(CB7="",NA(),CB7)</f>
        <v>157.6</v>
      </c>
      <c r="CC6" s="35">
        <f t="shared" si="9"/>
        <v>130.96</v>
      </c>
      <c r="CD6" s="35">
        <f t="shared" si="9"/>
        <v>131.72999999999999</v>
      </c>
      <c r="CE6" s="35">
        <f t="shared" si="9"/>
        <v>128.38</v>
      </c>
      <c r="CF6" s="35">
        <f t="shared" si="9"/>
        <v>177.14</v>
      </c>
      <c r="CG6" s="35">
        <f t="shared" si="9"/>
        <v>169.82</v>
      </c>
      <c r="CH6" s="35">
        <f t="shared" si="9"/>
        <v>168.2</v>
      </c>
      <c r="CI6" s="35">
        <f t="shared" si="9"/>
        <v>168.67</v>
      </c>
      <c r="CJ6" s="35">
        <f t="shared" si="9"/>
        <v>174.97</v>
      </c>
      <c r="CK6" s="34" t="str">
        <f>IF(CK7="","",IF(CK7="-","【-】","【"&amp;SUBSTITUTE(TEXT(CK7,"#,##0.00"),"-","△")&amp;"】"))</f>
        <v>【165.71】</v>
      </c>
      <c r="CL6" s="35">
        <f>IF(CL7="",NA(),CL7)</f>
        <v>68.44</v>
      </c>
      <c r="CM6" s="35">
        <f t="shared" ref="CM6:CU6" si="10">IF(CM7="",NA(),CM7)</f>
        <v>67.790000000000006</v>
      </c>
      <c r="CN6" s="35">
        <f t="shared" si="10"/>
        <v>67.39</v>
      </c>
      <c r="CO6" s="35">
        <f t="shared" si="10"/>
        <v>68.569999999999993</v>
      </c>
      <c r="CP6" s="35">
        <f t="shared" si="10"/>
        <v>70.569999999999993</v>
      </c>
      <c r="CQ6" s="35">
        <f t="shared" si="10"/>
        <v>55.64</v>
      </c>
      <c r="CR6" s="35">
        <f t="shared" si="10"/>
        <v>55.13</v>
      </c>
      <c r="CS6" s="35">
        <f t="shared" si="10"/>
        <v>54.77</v>
      </c>
      <c r="CT6" s="35">
        <f t="shared" si="10"/>
        <v>54.92</v>
      </c>
      <c r="CU6" s="35">
        <f t="shared" si="10"/>
        <v>55.63</v>
      </c>
      <c r="CV6" s="34" t="str">
        <f>IF(CV7="","",IF(CV7="-","【-】","【"&amp;SUBSTITUTE(TEXT(CV7,"#,##0.00"),"-","△")&amp;"】"))</f>
        <v>【60.41】</v>
      </c>
      <c r="CW6" s="35">
        <f>IF(CW7="",NA(),CW7)</f>
        <v>88.53</v>
      </c>
      <c r="CX6" s="35">
        <f t="shared" ref="CX6:DF6" si="11">IF(CX7="",NA(),CX7)</f>
        <v>86.24</v>
      </c>
      <c r="CY6" s="35">
        <f t="shared" si="11"/>
        <v>86.83</v>
      </c>
      <c r="CZ6" s="35">
        <f t="shared" si="11"/>
        <v>86.42</v>
      </c>
      <c r="DA6" s="35">
        <f t="shared" si="11"/>
        <v>84.73</v>
      </c>
      <c r="DB6" s="35">
        <f t="shared" si="11"/>
        <v>83.09</v>
      </c>
      <c r="DC6" s="35">
        <f t="shared" si="11"/>
        <v>83</v>
      </c>
      <c r="DD6" s="35">
        <f t="shared" si="11"/>
        <v>82.89</v>
      </c>
      <c r="DE6" s="35">
        <f t="shared" si="11"/>
        <v>82.66</v>
      </c>
      <c r="DF6" s="35">
        <f t="shared" si="11"/>
        <v>82.04</v>
      </c>
      <c r="DG6" s="34" t="str">
        <f>IF(DG7="","",IF(DG7="-","【-】","【"&amp;SUBSTITUTE(TEXT(DG7,"#,##0.00"),"-","△")&amp;"】"))</f>
        <v>【89.93】</v>
      </c>
      <c r="DH6" s="35">
        <f>IF(DH7="",NA(),DH7)</f>
        <v>24</v>
      </c>
      <c r="DI6" s="35">
        <f t="shared" ref="DI6:DQ6" si="12">IF(DI7="",NA(),DI7)</f>
        <v>26.18</v>
      </c>
      <c r="DJ6" s="35">
        <f t="shared" si="12"/>
        <v>28.33</v>
      </c>
      <c r="DK6" s="35">
        <f t="shared" si="12"/>
        <v>30.54</v>
      </c>
      <c r="DL6" s="35">
        <f t="shared" si="12"/>
        <v>32.479999999999997</v>
      </c>
      <c r="DM6" s="35">
        <f t="shared" si="12"/>
        <v>39.06</v>
      </c>
      <c r="DN6" s="35">
        <f t="shared" si="12"/>
        <v>46.66</v>
      </c>
      <c r="DO6" s="35">
        <f t="shared" si="12"/>
        <v>47.46</v>
      </c>
      <c r="DP6" s="35">
        <f t="shared" si="12"/>
        <v>48.49</v>
      </c>
      <c r="DQ6" s="35">
        <f t="shared" si="12"/>
        <v>48.05</v>
      </c>
      <c r="DR6" s="34" t="str">
        <f>IF(DR7="","",IF(DR7="-","【-】","【"&amp;SUBSTITUTE(TEXT(DR7,"#,##0.00"),"-","△")&amp;"】"))</f>
        <v>【48.12】</v>
      </c>
      <c r="DS6" s="35">
        <f>IF(DS7="",NA(),DS7)</f>
        <v>10.28</v>
      </c>
      <c r="DT6" s="35">
        <f t="shared" ref="DT6:EB6" si="13">IF(DT7="",NA(),DT7)</f>
        <v>10.23</v>
      </c>
      <c r="DU6" s="35">
        <f t="shared" si="13"/>
        <v>10.19</v>
      </c>
      <c r="DV6" s="35">
        <f t="shared" si="13"/>
        <v>10.06</v>
      </c>
      <c r="DW6" s="35">
        <f t="shared" si="13"/>
        <v>9.73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0.81</v>
      </c>
      <c r="EE6" s="35">
        <f t="shared" ref="EE6:EM6" si="14">IF(EE7="",NA(),EE7)</f>
        <v>0.39</v>
      </c>
      <c r="EF6" s="35">
        <f t="shared" si="14"/>
        <v>0.24</v>
      </c>
      <c r="EG6" s="35">
        <f t="shared" si="14"/>
        <v>0.69</v>
      </c>
      <c r="EH6" s="35">
        <f t="shared" si="14"/>
        <v>0.44</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2">
      <c r="A7" s="28"/>
      <c r="B7" s="37">
        <v>2017</v>
      </c>
      <c r="C7" s="37">
        <v>244422</v>
      </c>
      <c r="D7" s="37">
        <v>46</v>
      </c>
      <c r="E7" s="37">
        <v>1</v>
      </c>
      <c r="F7" s="37">
        <v>0</v>
      </c>
      <c r="G7" s="37">
        <v>1</v>
      </c>
      <c r="H7" s="37" t="s">
        <v>105</v>
      </c>
      <c r="I7" s="37" t="s">
        <v>106</v>
      </c>
      <c r="J7" s="37" t="s">
        <v>107</v>
      </c>
      <c r="K7" s="37" t="s">
        <v>108</v>
      </c>
      <c r="L7" s="37" t="s">
        <v>109</v>
      </c>
      <c r="M7" s="37" t="s">
        <v>110</v>
      </c>
      <c r="N7" s="38" t="s">
        <v>111</v>
      </c>
      <c r="O7" s="38">
        <v>70.62</v>
      </c>
      <c r="P7" s="38">
        <v>100</v>
      </c>
      <c r="Q7" s="38">
        <v>2260</v>
      </c>
      <c r="R7" s="38">
        <v>23196</v>
      </c>
      <c r="S7" s="38">
        <v>41.04</v>
      </c>
      <c r="T7" s="38">
        <v>565.20000000000005</v>
      </c>
      <c r="U7" s="38">
        <v>23166</v>
      </c>
      <c r="V7" s="38">
        <v>41.04</v>
      </c>
      <c r="W7" s="38">
        <v>564.47</v>
      </c>
      <c r="X7" s="38">
        <v>108.04</v>
      </c>
      <c r="Y7" s="38">
        <v>152.74</v>
      </c>
      <c r="Z7" s="38">
        <v>107.92</v>
      </c>
      <c r="AA7" s="38">
        <v>108.08</v>
      </c>
      <c r="AB7" s="38">
        <v>108.39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219.37</v>
      </c>
      <c r="AU7" s="38">
        <v>288.5</v>
      </c>
      <c r="AV7" s="38">
        <v>322.13</v>
      </c>
      <c r="AW7" s="38">
        <v>275.08</v>
      </c>
      <c r="AX7" s="38">
        <v>279.01</v>
      </c>
      <c r="AY7" s="38">
        <v>963.24</v>
      </c>
      <c r="AZ7" s="38">
        <v>381.53</v>
      </c>
      <c r="BA7" s="38">
        <v>391.54</v>
      </c>
      <c r="BB7" s="38">
        <v>384.34</v>
      </c>
      <c r="BC7" s="38">
        <v>359.47</v>
      </c>
      <c r="BD7" s="38">
        <v>264.33999999999997</v>
      </c>
      <c r="BE7" s="38">
        <v>693.92</v>
      </c>
      <c r="BF7" s="38">
        <v>679.54</v>
      </c>
      <c r="BG7" s="38">
        <v>626.34</v>
      </c>
      <c r="BH7" s="38">
        <v>570.79999999999995</v>
      </c>
      <c r="BI7" s="38">
        <v>518.07000000000005</v>
      </c>
      <c r="BJ7" s="38">
        <v>400.38</v>
      </c>
      <c r="BK7" s="38">
        <v>393.27</v>
      </c>
      <c r="BL7" s="38">
        <v>386.97</v>
      </c>
      <c r="BM7" s="38">
        <v>380.58</v>
      </c>
      <c r="BN7" s="38">
        <v>401.79</v>
      </c>
      <c r="BO7" s="38">
        <v>274.27</v>
      </c>
      <c r="BP7" s="38">
        <v>106.78</v>
      </c>
      <c r="BQ7" s="38">
        <v>85.58</v>
      </c>
      <c r="BR7" s="38">
        <v>103.04</v>
      </c>
      <c r="BS7" s="38">
        <v>102.34</v>
      </c>
      <c r="BT7" s="38">
        <v>105.29</v>
      </c>
      <c r="BU7" s="38">
        <v>96.56</v>
      </c>
      <c r="BV7" s="38">
        <v>100.47</v>
      </c>
      <c r="BW7" s="38">
        <v>101.72</v>
      </c>
      <c r="BX7" s="38">
        <v>102.38</v>
      </c>
      <c r="BY7" s="38">
        <v>100.12</v>
      </c>
      <c r="BZ7" s="38">
        <v>104.36</v>
      </c>
      <c r="CA7" s="38">
        <v>126.52</v>
      </c>
      <c r="CB7" s="38">
        <v>157.6</v>
      </c>
      <c r="CC7" s="38">
        <v>130.96</v>
      </c>
      <c r="CD7" s="38">
        <v>131.72999999999999</v>
      </c>
      <c r="CE7" s="38">
        <v>128.38</v>
      </c>
      <c r="CF7" s="38">
        <v>177.14</v>
      </c>
      <c r="CG7" s="38">
        <v>169.82</v>
      </c>
      <c r="CH7" s="38">
        <v>168.2</v>
      </c>
      <c r="CI7" s="38">
        <v>168.67</v>
      </c>
      <c r="CJ7" s="38">
        <v>174.97</v>
      </c>
      <c r="CK7" s="38">
        <v>165.71</v>
      </c>
      <c r="CL7" s="38">
        <v>68.44</v>
      </c>
      <c r="CM7" s="38">
        <v>67.790000000000006</v>
      </c>
      <c r="CN7" s="38">
        <v>67.39</v>
      </c>
      <c r="CO7" s="38">
        <v>68.569999999999993</v>
      </c>
      <c r="CP7" s="38">
        <v>70.569999999999993</v>
      </c>
      <c r="CQ7" s="38">
        <v>55.64</v>
      </c>
      <c r="CR7" s="38">
        <v>55.13</v>
      </c>
      <c r="CS7" s="38">
        <v>54.77</v>
      </c>
      <c r="CT7" s="38">
        <v>54.92</v>
      </c>
      <c r="CU7" s="38">
        <v>55.63</v>
      </c>
      <c r="CV7" s="38">
        <v>60.41</v>
      </c>
      <c r="CW7" s="38">
        <v>88.53</v>
      </c>
      <c r="CX7" s="38">
        <v>86.24</v>
      </c>
      <c r="CY7" s="38">
        <v>86.83</v>
      </c>
      <c r="CZ7" s="38">
        <v>86.42</v>
      </c>
      <c r="DA7" s="38">
        <v>84.73</v>
      </c>
      <c r="DB7" s="38">
        <v>83.09</v>
      </c>
      <c r="DC7" s="38">
        <v>83</v>
      </c>
      <c r="DD7" s="38">
        <v>82.89</v>
      </c>
      <c r="DE7" s="38">
        <v>82.66</v>
      </c>
      <c r="DF7" s="38">
        <v>82.04</v>
      </c>
      <c r="DG7" s="38">
        <v>89.93</v>
      </c>
      <c r="DH7" s="38">
        <v>24</v>
      </c>
      <c r="DI7" s="38">
        <v>26.18</v>
      </c>
      <c r="DJ7" s="38">
        <v>28.33</v>
      </c>
      <c r="DK7" s="38">
        <v>30.54</v>
      </c>
      <c r="DL7" s="38">
        <v>32.479999999999997</v>
      </c>
      <c r="DM7" s="38">
        <v>39.06</v>
      </c>
      <c r="DN7" s="38">
        <v>46.66</v>
      </c>
      <c r="DO7" s="38">
        <v>47.46</v>
      </c>
      <c r="DP7" s="38">
        <v>48.49</v>
      </c>
      <c r="DQ7" s="38">
        <v>48.05</v>
      </c>
      <c r="DR7" s="38">
        <v>48.12</v>
      </c>
      <c r="DS7" s="38">
        <v>10.28</v>
      </c>
      <c r="DT7" s="38">
        <v>10.23</v>
      </c>
      <c r="DU7" s="38">
        <v>10.19</v>
      </c>
      <c r="DV7" s="38">
        <v>10.06</v>
      </c>
      <c r="DW7" s="38">
        <v>9.73</v>
      </c>
      <c r="DX7" s="38">
        <v>8.8699999999999992</v>
      </c>
      <c r="DY7" s="38">
        <v>9.85</v>
      </c>
      <c r="DZ7" s="38">
        <v>9.7100000000000009</v>
      </c>
      <c r="EA7" s="38">
        <v>12.79</v>
      </c>
      <c r="EB7" s="38">
        <v>13.39</v>
      </c>
      <c r="EC7" s="38">
        <v>15.89</v>
      </c>
      <c r="ED7" s="38">
        <v>0.81</v>
      </c>
      <c r="EE7" s="38">
        <v>0.39</v>
      </c>
      <c r="EF7" s="38">
        <v>0.24</v>
      </c>
      <c r="EG7" s="38">
        <v>0.69</v>
      </c>
      <c r="EH7" s="38">
        <v>0.44</v>
      </c>
      <c r="EI7" s="38">
        <v>0.67</v>
      </c>
      <c r="EJ7" s="38">
        <v>0.66</v>
      </c>
      <c r="EK7" s="38">
        <v>0.99</v>
      </c>
      <c r="EL7" s="38">
        <v>0.71</v>
      </c>
      <c r="EM7" s="38">
        <v>0.54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2019-01-26T04:49:22Z</cp:lastPrinted>
  <dcterms:created xsi:type="dcterms:W3CDTF">2018-12-03T08:33:25Z</dcterms:created>
  <dcterms:modified xsi:type="dcterms:W3CDTF">2019-01-26T04:54:26Z</dcterms:modified>
  <cp:category/>
</cp:coreProperties>
</file>