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atanabe_kenichi\Desktop\"/>
    </mc:Choice>
  </mc:AlternateContent>
  <workbookProtection workbookPassword="A597" lockStructure="1"/>
  <bookViews>
    <workbookView xWindow="0" yWindow="0" windowWidth="15360" windowHeight="7635"/>
  </bookViews>
  <sheets>
    <sheet name="法適用_水道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P10" i="4" s="1"/>
  <c r="O6" i="5"/>
  <c r="N6" i="5"/>
  <c r="M6" i="5"/>
  <c r="AD8" i="4" s="1"/>
  <c r="L6" i="5"/>
  <c r="K6" i="5"/>
  <c r="J6" i="5"/>
  <c r="I6" i="5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H85" i="4"/>
  <c r="G85" i="4"/>
  <c r="F85" i="4"/>
  <c r="E85" i="4"/>
  <c r="BB10" i="4"/>
  <c r="AT10" i="4"/>
  <c r="AL10" i="4"/>
  <c r="W10" i="4"/>
  <c r="I10" i="4"/>
  <c r="B10" i="4"/>
  <c r="BB8" i="4"/>
  <c r="AT8" i="4"/>
  <c r="AL8" i="4"/>
  <c r="W8" i="4"/>
  <c r="P8" i="4"/>
  <c r="I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<sst xmlns="http://schemas.openxmlformats.org/spreadsheetml/2006/main" count="232" uniqueCount="119">
  <si>
    <t>経営比較分析表（平成29年度決算）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</si>
  <si>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</si>
  <si>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</si>
  <si>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</si>
  <si>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</si>
  <si>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</si>
  <si>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</si>
  <si>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</si>
  <si>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</si>
  <si>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</si>
  <si>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</si>
  <si>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</si>
  <si>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</si>
  <si>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</si>
  <si>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</si>
  <si>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</si>
  <si>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</si>
  <si>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</si>
  <si>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</si>
  <si>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</si>
  <si>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</si>
  <si>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</si>
  <si>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平成29年度全国平均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</si>
  <si>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</si>
  <si>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</si>
  <si>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</si>
  <si>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「経常損益」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</si>
  <si>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</si>
  <si>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</si>
  <si>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</si>
  <si>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</si>
  <si>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</si>
  <si>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</si>
  <si>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</si>
  <si>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</si>
  <si>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</si>
  <si>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</si>
  <si>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</si>
  <si>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「管路の経年化の状況」</t>
    <rPh sb="1" eb="3">
      <t>カンロ</t>
    </rPh>
    <rPh sb="4" eb="7">
      <t>ケイネンカ</t>
    </rPh>
    <rPh sb="8" eb="10">
      <t>ジョウキョウ</t>
    </rPh>
    <phoneticPr fontId="4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</si>
  <si>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4"/>
  </si>
  <si>
    <t>※　平成25年度における各指標の類似団体平均値は、当時の事業数を基に算出していますが、管路経年化率及び管路更新率については、平成26年度の事業数を基に類似団体平均値を算出しています。</t>
    <phoneticPr fontId="3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</si>
  <si>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</si>
  <si>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</si>
  <si>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</si>
  <si>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</si>
  <si>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</si>
  <si>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</si>
  <si>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</si>
  <si>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</si>
  <si>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</si>
  <si>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</si>
  <si>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</si>
  <si>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</si>
  <si>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</si>
  <si>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</si>
  <si>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</si>
  <si>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</si>
  <si>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</si>
  <si>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</si>
  <si>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</si>
  <si>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</si>
  <si>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</si>
  <si>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</si>
  <si>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</si>
  <si>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</si>
  <si>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</si>
  <si>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</si>
  <si>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</si>
  <si>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</si>
  <si>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</si>
  <si>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</si>
  <si>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</si>
  <si>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</si>
  <si>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</si>
  <si>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</si>
  <si>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</si>
  <si>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</si>
  <si>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</si>
  <si>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</si>
  <si>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</si>
  <si>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</si>
  <si>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</si>
  <si>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</si>
  <si>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</si>
  <si>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</si>
  <si>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</si>
  <si>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</si>
  <si>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</si>
  <si>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</si>
  <si>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</si>
  <si>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</si>
  <si>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</si>
  <si>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</si>
  <si>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</si>
  <si>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</si>
  <si>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</si>
  <si>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</si>
  <si>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</si>
  <si>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</si>
  <si>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</si>
  <si>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</si>
  <si>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</si>
  <si>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</si>
  <si>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</si>
  <si>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三重県　朝日町</t>
  </si>
  <si>
    <t>法適用</t>
  </si>
  <si>
    <t>水道事業</t>
  </si>
  <si>
    <t>末端給水事業</t>
  </si>
  <si>
    <t>A7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</si>
  <si>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</si>
  <si>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</si>
  <si>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</si>
  <si>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</si>
  <si>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</si>
  <si>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</si>
  <si>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非設置</t>
    <rPh sb="0" eb="1">
      <t>ヒ</t>
    </rPh>
    <rPh sb="1" eb="3">
      <t>セッチ</t>
    </rPh>
    <phoneticPr fontId="4"/>
  </si>
  <si>
    <t>平成２９年度に料金改定（値下げ）を行ったものの、経常収支比率は１００％以上を維持しており、収支は黒字となっている。また、累積欠損もないことから健全な経営状態であると考える。また、料金回収率も１００％以上であるため、給水に係る費用は給水収益で賄えている状態である。</t>
    <rPh sb="0" eb="2">
      <t>ヘイセイ</t>
    </rPh>
    <rPh sb="4" eb="6">
      <t>ネンド</t>
    </rPh>
    <rPh sb="7" eb="9">
      <t>リョウキン</t>
    </rPh>
    <rPh sb="9" eb="11">
      <t>カイテイ</t>
    </rPh>
    <rPh sb="12" eb="14">
      <t>ネサ</t>
    </rPh>
    <rPh sb="17" eb="18">
      <t>オコナ</t>
    </rPh>
    <rPh sb="24" eb="26">
      <t>ケイジョウ</t>
    </rPh>
    <rPh sb="26" eb="28">
      <t>シュウシ</t>
    </rPh>
    <rPh sb="28" eb="30">
      <t>ヒリツ</t>
    </rPh>
    <rPh sb="35" eb="37">
      <t>イジョウ</t>
    </rPh>
    <rPh sb="38" eb="40">
      <t>イジ</t>
    </rPh>
    <rPh sb="45" eb="47">
      <t>シュウシ</t>
    </rPh>
    <rPh sb="48" eb="50">
      <t>クロジ</t>
    </rPh>
    <rPh sb="60" eb="62">
      <t>ルイセキ</t>
    </rPh>
    <rPh sb="62" eb="64">
      <t>ケッソン</t>
    </rPh>
    <rPh sb="71" eb="73">
      <t>ケンゼン</t>
    </rPh>
    <rPh sb="74" eb="76">
      <t>ケイエイ</t>
    </rPh>
    <rPh sb="76" eb="78">
      <t>ジョウタイ</t>
    </rPh>
    <rPh sb="82" eb="83">
      <t>カンガ</t>
    </rPh>
    <rPh sb="89" eb="91">
      <t>リョウキン</t>
    </rPh>
    <rPh sb="91" eb="93">
      <t>カイシュウ</t>
    </rPh>
    <rPh sb="93" eb="94">
      <t>リツ</t>
    </rPh>
    <rPh sb="99" eb="101">
      <t>イジョウ</t>
    </rPh>
    <rPh sb="107" eb="109">
      <t>キュウスイ</t>
    </rPh>
    <rPh sb="110" eb="111">
      <t>カカ</t>
    </rPh>
    <rPh sb="112" eb="114">
      <t>ヒヨウ</t>
    </rPh>
    <rPh sb="115" eb="117">
      <t>キュウスイ</t>
    </rPh>
    <rPh sb="117" eb="119">
      <t>シュウエキ</t>
    </rPh>
    <rPh sb="120" eb="121">
      <t>マカナ</t>
    </rPh>
    <rPh sb="125" eb="127">
      <t>ジョウタイ</t>
    </rPh>
    <phoneticPr fontId="4"/>
  </si>
  <si>
    <t>管路経年化率は年々上昇しており、対応年数４０年を超えた埋設管に対し、布設管路改修計画に沿って、改修を進めていく必要がある。また、道路改修計画を含めた布設替計画の策定が必要である。</t>
    <rPh sb="0" eb="2">
      <t>カンロ</t>
    </rPh>
    <rPh sb="2" eb="5">
      <t>ケイネンカ</t>
    </rPh>
    <rPh sb="5" eb="6">
      <t>リツ</t>
    </rPh>
    <rPh sb="7" eb="9">
      <t>ネンネン</t>
    </rPh>
    <rPh sb="9" eb="11">
      <t>ジョウショウ</t>
    </rPh>
    <rPh sb="16" eb="18">
      <t>タイオウ</t>
    </rPh>
    <rPh sb="18" eb="20">
      <t>ネンスウ</t>
    </rPh>
    <rPh sb="22" eb="23">
      <t>ネン</t>
    </rPh>
    <rPh sb="24" eb="25">
      <t>コ</t>
    </rPh>
    <rPh sb="27" eb="29">
      <t>マイセツ</t>
    </rPh>
    <rPh sb="29" eb="30">
      <t>カン</t>
    </rPh>
    <rPh sb="31" eb="32">
      <t>タイ</t>
    </rPh>
    <rPh sb="34" eb="35">
      <t>ヌノ</t>
    </rPh>
    <rPh sb="35" eb="36">
      <t>セツ</t>
    </rPh>
    <rPh sb="36" eb="38">
      <t>カンロ</t>
    </rPh>
    <rPh sb="38" eb="40">
      <t>カイシュウ</t>
    </rPh>
    <rPh sb="40" eb="42">
      <t>ケイカク</t>
    </rPh>
    <rPh sb="43" eb="44">
      <t>ソ</t>
    </rPh>
    <rPh sb="47" eb="49">
      <t>カイシュウ</t>
    </rPh>
    <rPh sb="50" eb="51">
      <t>スス</t>
    </rPh>
    <rPh sb="55" eb="57">
      <t>ヒツヨウ</t>
    </rPh>
    <rPh sb="64" eb="66">
      <t>ドウロ</t>
    </rPh>
    <rPh sb="66" eb="68">
      <t>カイシュウ</t>
    </rPh>
    <rPh sb="68" eb="70">
      <t>ケイカク</t>
    </rPh>
    <rPh sb="71" eb="72">
      <t>フク</t>
    </rPh>
    <rPh sb="76" eb="77">
      <t>カ</t>
    </rPh>
    <rPh sb="77" eb="79">
      <t>ケイカク</t>
    </rPh>
    <rPh sb="80" eb="82">
      <t>サクテイ</t>
    </rPh>
    <rPh sb="83" eb="85">
      <t>ヒツヨウ</t>
    </rPh>
    <phoneticPr fontId="4"/>
  </si>
  <si>
    <t>水道事業の経営は健全な運営が続いている状況であるが、管路経年比率が高い状態であることから、埋設管の改修を適切に続けていく必要がある。また、今後の人口減少や、給水収益の減少が予想されるため、新たな計画を立てていく必要があると考える。</t>
    <rPh sb="0" eb="2">
      <t>スイドウ</t>
    </rPh>
    <rPh sb="2" eb="4">
      <t>ジギョウ</t>
    </rPh>
    <rPh sb="5" eb="7">
      <t>ケイエイ</t>
    </rPh>
    <rPh sb="8" eb="10">
      <t>ケンゼン</t>
    </rPh>
    <rPh sb="11" eb="13">
      <t>ウンエイ</t>
    </rPh>
    <rPh sb="14" eb="15">
      <t>ツヅ</t>
    </rPh>
    <rPh sb="19" eb="21">
      <t>ジョウキョウ</t>
    </rPh>
    <rPh sb="26" eb="28">
      <t>カンロ</t>
    </rPh>
    <rPh sb="28" eb="30">
      <t>ケイネン</t>
    </rPh>
    <rPh sb="30" eb="32">
      <t>ヒリツ</t>
    </rPh>
    <rPh sb="33" eb="34">
      <t>タカ</t>
    </rPh>
    <rPh sb="35" eb="37">
      <t>ジョウタイ</t>
    </rPh>
    <rPh sb="45" eb="47">
      <t>マイセツ</t>
    </rPh>
    <rPh sb="47" eb="48">
      <t>カン</t>
    </rPh>
    <rPh sb="49" eb="51">
      <t>カイシュウ</t>
    </rPh>
    <rPh sb="52" eb="54">
      <t>テキセツ</t>
    </rPh>
    <rPh sb="55" eb="56">
      <t>ツヅ</t>
    </rPh>
    <rPh sb="60" eb="62">
      <t>ヒツヨウ</t>
    </rPh>
    <rPh sb="69" eb="71">
      <t>コンゴ</t>
    </rPh>
    <rPh sb="72" eb="74">
      <t>ジンコウ</t>
    </rPh>
    <rPh sb="74" eb="76">
      <t>ゲンショウ</t>
    </rPh>
    <rPh sb="78" eb="80">
      <t>キュウスイ</t>
    </rPh>
    <rPh sb="80" eb="82">
      <t>シュウエキ</t>
    </rPh>
    <rPh sb="83" eb="85">
      <t>ゲンショウ</t>
    </rPh>
    <rPh sb="86" eb="88">
      <t>ヨソウ</t>
    </rPh>
    <rPh sb="94" eb="95">
      <t>アラ</t>
    </rPh>
    <rPh sb="97" eb="99">
      <t>ケイカク</t>
    </rPh>
    <rPh sb="100" eb="101">
      <t>タ</t>
    </rPh>
    <rPh sb="105" eb="107">
      <t>ヒツヨウ</t>
    </rPh>
    <rPh sb="111" eb="112">
      <t>カンガ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</si>
</sst>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ge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Border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5" fillId="0" borderId="3" xfId="0" applyNumberFormat="1" applyFont="1" applyBorder="1" applyAlignment="1" applyProtection="1">
      <alignment horizontal="center" vertical="center" shrinkToFit="1"/>
      <protection hidden="1"/>
    </xf>
    <xf numFmtId="0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5" fillId="0" borderId="5" xfId="0" applyNumberFormat="1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0.08</c:v>
                </c:pt>
                <c:pt idx="1">
                  <c:v>0.39</c:v>
                </c:pt>
                <c:pt idx="2">
                  <c:v>0.45</c:v>
                </c:pt>
                <c:pt idx="3">
                  <c:v>0.89</c:v>
                </c:pt>
                <c:pt idx="4">
                  <c:v>0.51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941-4A12-B2FA-EEE50B59A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4582816"/>
        <c:axId val="16545909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0.71</c:v>
                </c:pt>
                <c:pt idx="1">
                  <c:v>0.68</c:v>
                </c:pt>
                <c:pt idx="2">
                  <c:v>1.65</c:v>
                </c:pt>
                <c:pt idx="3">
                  <c:v>0.47</c:v>
                </c:pt>
                <c:pt idx="4">
                  <c:v>0.39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941-4A12-B2FA-EEE50B59A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4582816"/>
        <c:axId val="1654590976"/>
      </c:lineChart>
      <c:dateAx>
        <c:axId val="16545828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54590976"/>
        <c:crosses val="autoZero"/>
        <c:auto val="1"/>
        <c:lblOffset val="100"/>
        <c:baseTimeUnit val="years"/>
      </c:dateAx>
      <c:valAx>
        <c:axId val="16545909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545828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67.97</c:v>
                </c:pt>
                <c:pt idx="1">
                  <c:v>67.72</c:v>
                </c:pt>
                <c:pt idx="2">
                  <c:v>67.27</c:v>
                </c:pt>
                <c:pt idx="3">
                  <c:v>67.61</c:v>
                </c:pt>
                <c:pt idx="4">
                  <c:v>69.95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A68-455E-B7F2-DDD9B3609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5167280"/>
        <c:axId val="1885162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54.47</c:v>
                </c:pt>
                <c:pt idx="1">
                  <c:v>53.61</c:v>
                </c:pt>
                <c:pt idx="2">
                  <c:v>53.52</c:v>
                </c:pt>
                <c:pt idx="3">
                  <c:v>54.24</c:v>
                </c:pt>
                <c:pt idx="4">
                  <c:v>55.88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A68-455E-B7F2-DDD9B3609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5167280"/>
        <c:axId val="1885162384"/>
      </c:lineChart>
      <c:dateAx>
        <c:axId val="18851672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85162384"/>
        <c:crosses val="autoZero"/>
        <c:auto val="1"/>
        <c:lblOffset val="100"/>
        <c:baseTimeUnit val="years"/>
      </c:dateAx>
      <c:valAx>
        <c:axId val="1885162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851672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90.35</c:v>
                </c:pt>
                <c:pt idx="1">
                  <c:v>91.57</c:v>
                </c:pt>
                <c:pt idx="2">
                  <c:v>92.64</c:v>
                </c:pt>
                <c:pt idx="3">
                  <c:v>91.95</c:v>
                </c:pt>
                <c:pt idx="4">
                  <c:v>91.28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2DB-4898-AB88-B726FF1F30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5162928"/>
        <c:axId val="1885160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81.459999999999994</c:v>
                </c:pt>
                <c:pt idx="1">
                  <c:v>81.31</c:v>
                </c:pt>
                <c:pt idx="2">
                  <c:v>81.459999999999994</c:v>
                </c:pt>
                <c:pt idx="3">
                  <c:v>81.680000000000007</c:v>
                </c:pt>
                <c:pt idx="4">
                  <c:v>80.989999999999995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2DB-4898-AB88-B726FF1F30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5162928"/>
        <c:axId val="1885160752"/>
      </c:lineChart>
      <c:dateAx>
        <c:axId val="18851629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85160752"/>
        <c:crosses val="autoZero"/>
        <c:auto val="1"/>
        <c:lblOffset val="100"/>
        <c:baseTimeUnit val="years"/>
      </c:dateAx>
      <c:valAx>
        <c:axId val="18851607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851629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98.26</c:v>
                </c:pt>
                <c:pt idx="1">
                  <c:v>182.79</c:v>
                </c:pt>
                <c:pt idx="2">
                  <c:v>112.57</c:v>
                </c:pt>
                <c:pt idx="3">
                  <c:v>113.4</c:v>
                </c:pt>
                <c:pt idx="4">
                  <c:v>105.1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2EC-4014-B410-16568B0E1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4589344"/>
        <c:axId val="16545877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107.95</c:v>
                </c:pt>
                <c:pt idx="1">
                  <c:v>109.49</c:v>
                </c:pt>
                <c:pt idx="2">
                  <c:v>111.06</c:v>
                </c:pt>
                <c:pt idx="3">
                  <c:v>111.34</c:v>
                </c:pt>
                <c:pt idx="4">
                  <c:v>110.02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2EC-4014-B410-16568B0E1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4589344"/>
        <c:axId val="1654587712"/>
      </c:lineChart>
      <c:dateAx>
        <c:axId val="16545893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54587712"/>
        <c:crosses val="autoZero"/>
        <c:auto val="1"/>
        <c:lblOffset val="100"/>
        <c:baseTimeUnit val="years"/>
      </c:dateAx>
      <c:valAx>
        <c:axId val="16545877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545893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43.29</c:v>
                </c:pt>
                <c:pt idx="1">
                  <c:v>45.68</c:v>
                </c:pt>
                <c:pt idx="2">
                  <c:v>47.56</c:v>
                </c:pt>
                <c:pt idx="3">
                  <c:v>49.42</c:v>
                </c:pt>
                <c:pt idx="4">
                  <c:v>50.86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1CF-42B5-AE10-6F7B8A26E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4583360"/>
        <c:axId val="16545915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38.520000000000003</c:v>
                </c:pt>
                <c:pt idx="1">
                  <c:v>46.67</c:v>
                </c:pt>
                <c:pt idx="2">
                  <c:v>47.7</c:v>
                </c:pt>
                <c:pt idx="3">
                  <c:v>48.14</c:v>
                </c:pt>
                <c:pt idx="4">
                  <c:v>46.61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1CF-42B5-AE10-6F7B8A26E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4583360"/>
        <c:axId val="1654591520"/>
      </c:lineChart>
      <c:dateAx>
        <c:axId val="16545833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54591520"/>
        <c:crosses val="autoZero"/>
        <c:auto val="1"/>
        <c:lblOffset val="100"/>
        <c:baseTimeUnit val="years"/>
      </c:dateAx>
      <c:valAx>
        <c:axId val="16545915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545833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6.71</c:v>
                </c:pt>
                <c:pt idx="1">
                  <c:v>7.79</c:v>
                </c:pt>
                <c:pt idx="2">
                  <c:v>11.13</c:v>
                </c:pt>
                <c:pt idx="3">
                  <c:v>11.83</c:v>
                </c:pt>
                <c:pt idx="4">
                  <c:v>16.71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185-4F23-BD82-1B5F94D33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4579008"/>
        <c:axId val="16545920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9.43</c:v>
                </c:pt>
                <c:pt idx="1">
                  <c:v>10.029999999999999</c:v>
                </c:pt>
                <c:pt idx="2">
                  <c:v>7.26</c:v>
                </c:pt>
                <c:pt idx="3">
                  <c:v>11.13</c:v>
                </c:pt>
                <c:pt idx="4">
                  <c:v>10.84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185-4F23-BD82-1B5F94D33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4579008"/>
        <c:axId val="1654592064"/>
      </c:lineChart>
      <c:dateAx>
        <c:axId val="16545790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54592064"/>
        <c:crosses val="autoZero"/>
        <c:auto val="1"/>
        <c:lblOffset val="100"/>
        <c:baseTimeUnit val="years"/>
      </c:dateAx>
      <c:valAx>
        <c:axId val="16545920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545790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 formatCode="#,##0.00;&quot;△&quot;#,##0.00;&quot;-&quot;">
                  <c:v>43.83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8D7-4879-BFE2-68A189914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4584448"/>
        <c:axId val="16545898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13.47</c:v>
                </c:pt>
                <c:pt idx="1">
                  <c:v>9.49</c:v>
                </c:pt>
                <c:pt idx="2">
                  <c:v>9.35</c:v>
                </c:pt>
                <c:pt idx="3">
                  <c:v>10.130000000000001</c:v>
                </c:pt>
                <c:pt idx="4">
                  <c:v>7.31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8D7-4879-BFE2-68A189914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4584448"/>
        <c:axId val="1654589888"/>
      </c:lineChart>
      <c:dateAx>
        <c:axId val="16545844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54589888"/>
        <c:crosses val="autoZero"/>
        <c:auto val="1"/>
        <c:lblOffset val="100"/>
        <c:baseTimeUnit val="years"/>
      </c:dateAx>
      <c:valAx>
        <c:axId val="165458988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545844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316.58999999999997</c:v>
                </c:pt>
                <c:pt idx="1">
                  <c:v>205.14</c:v>
                </c:pt>
                <c:pt idx="2">
                  <c:v>220.39</c:v>
                </c:pt>
                <c:pt idx="3">
                  <c:v>300.14999999999998</c:v>
                </c:pt>
                <c:pt idx="4">
                  <c:v>418.38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649-4EB9-9624-1DF74FA40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4580096"/>
        <c:axId val="1654580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1081.23</c:v>
                </c:pt>
                <c:pt idx="1">
                  <c:v>406.37</c:v>
                </c:pt>
                <c:pt idx="2">
                  <c:v>398.29</c:v>
                </c:pt>
                <c:pt idx="3">
                  <c:v>388.67</c:v>
                </c:pt>
                <c:pt idx="4">
                  <c:v>355.27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649-4EB9-9624-1DF74FA40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4580096"/>
        <c:axId val="1654580640"/>
      </c:lineChart>
      <c:dateAx>
        <c:axId val="16545800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54580640"/>
        <c:crosses val="autoZero"/>
        <c:auto val="1"/>
        <c:lblOffset val="100"/>
        <c:baseTimeUnit val="years"/>
      </c:dateAx>
      <c:valAx>
        <c:axId val="165458064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545800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460.05</c:v>
                </c:pt>
                <c:pt idx="1">
                  <c:v>420.02</c:v>
                </c:pt>
                <c:pt idx="2">
                  <c:v>397.69</c:v>
                </c:pt>
                <c:pt idx="3">
                  <c:v>383.78</c:v>
                </c:pt>
                <c:pt idx="4">
                  <c:v>401.89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D69-4A49-BD89-3408E71B1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4584992"/>
        <c:axId val="16545871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443.13</c:v>
                </c:pt>
                <c:pt idx="1">
                  <c:v>442.54</c:v>
                </c:pt>
                <c:pt idx="2">
                  <c:v>431</c:v>
                </c:pt>
                <c:pt idx="3">
                  <c:v>422.5</c:v>
                </c:pt>
                <c:pt idx="4">
                  <c:v>458.27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D69-4A49-BD89-3408E71B1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4584992"/>
        <c:axId val="1654587168"/>
      </c:lineChart>
      <c:dateAx>
        <c:axId val="16545849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54587168"/>
        <c:crosses val="autoZero"/>
        <c:auto val="1"/>
        <c:lblOffset val="100"/>
        <c:baseTimeUnit val="years"/>
      </c:dateAx>
      <c:valAx>
        <c:axId val="165458716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545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91.26</c:v>
                </c:pt>
                <c:pt idx="1">
                  <c:v>543.72</c:v>
                </c:pt>
                <c:pt idx="2">
                  <c:v>110.07</c:v>
                </c:pt>
                <c:pt idx="3">
                  <c:v>110.79</c:v>
                </c:pt>
                <c:pt idx="4">
                  <c:v>102.22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9B9-4FF4-B78A-A998DEE57D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3300992"/>
        <c:axId val="18851667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95.4</c:v>
                </c:pt>
                <c:pt idx="1">
                  <c:v>98.6</c:v>
                </c:pt>
                <c:pt idx="2">
                  <c:v>100.82</c:v>
                </c:pt>
                <c:pt idx="3">
                  <c:v>101.64</c:v>
                </c:pt>
                <c:pt idx="4">
                  <c:v>96.77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9B9-4FF4-B78A-A998DEE57D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3300992"/>
        <c:axId val="1885166736"/>
      </c:lineChart>
      <c:dateAx>
        <c:axId val="16533009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85166736"/>
        <c:crosses val="autoZero"/>
        <c:auto val="1"/>
        <c:lblOffset val="100"/>
        <c:baseTimeUnit val="years"/>
      </c:dateAx>
      <c:valAx>
        <c:axId val="18851667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53300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226.98</c:v>
                </c:pt>
                <c:pt idx="1">
                  <c:v>38.19</c:v>
                </c:pt>
                <c:pt idx="2">
                  <c:v>187.87</c:v>
                </c:pt>
                <c:pt idx="3">
                  <c:v>184.37</c:v>
                </c:pt>
                <c:pt idx="4">
                  <c:v>183.55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847-480D-ABA5-AC2D8BC38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5165648"/>
        <c:axId val="1885166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186.15</c:v>
                </c:pt>
                <c:pt idx="1">
                  <c:v>181.67</c:v>
                </c:pt>
                <c:pt idx="2">
                  <c:v>179.55</c:v>
                </c:pt>
                <c:pt idx="3">
                  <c:v>179.16</c:v>
                </c:pt>
                <c:pt idx="4">
                  <c:v>187.18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847-480D-ABA5-AC2D8BC38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5165648"/>
        <c:axId val="1885166192"/>
      </c:lineChart>
      <c:dateAx>
        <c:axId val="18851656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85166192"/>
        <c:crosses val="autoZero"/>
        <c:auto val="1"/>
        <c:lblOffset val="100"/>
        <c:baseTimeUnit val="years"/>
      </c:dateAx>
      <c:valAx>
        <c:axId val="1885166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851656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【113.39】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【0.85】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【264.34】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【274.27】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【89.93】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【60.41】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【165.71】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【104.36】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【48.12】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【15.89】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BD60" zoomScaleNormal="100" workbookViewId="0">
      <selection activeCell="BL83" sqref="BL83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</row>
    <row r="3" spans="1:78" ht="9.75" customHeight="1" x14ac:dyDescent="0.15">
      <c r="A3" s="2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</row>
    <row r="4" spans="1:78" ht="9.75" customHeight="1" x14ac:dyDescent="0.15">
      <c r="A4" s="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4" t="str">
        <f>データ!H6</f>
        <v>三重県　朝日町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5"/>
      <c r="AE6" s="45"/>
      <c r="AF6" s="45"/>
      <c r="AG6" s="45"/>
      <c r="AH6" s="4"/>
      <c r="AI6" s="4"/>
      <c r="AJ6" s="4"/>
      <c r="AK6" s="4"/>
      <c r="AL6" s="4"/>
      <c r="AM6" s="4"/>
      <c r="AN6" s="4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6" t="s">
        <v>1</v>
      </c>
      <c r="C7" s="47"/>
      <c r="D7" s="47"/>
      <c r="E7" s="47"/>
      <c r="F7" s="47"/>
      <c r="G7" s="47"/>
      <c r="H7" s="47"/>
      <c r="I7" s="46" t="s">
        <v>2</v>
      </c>
      <c r="J7" s="47"/>
      <c r="K7" s="47"/>
      <c r="L7" s="47"/>
      <c r="M7" s="47"/>
      <c r="N7" s="47"/>
      <c r="O7" s="48"/>
      <c r="P7" s="49" t="s">
        <v>3</v>
      </c>
      <c r="Q7" s="49"/>
      <c r="R7" s="49"/>
      <c r="S7" s="49"/>
      <c r="T7" s="49"/>
      <c r="U7" s="49"/>
      <c r="V7" s="49"/>
      <c r="W7" s="49" t="s">
        <v>4</v>
      </c>
      <c r="X7" s="49"/>
      <c r="Y7" s="49"/>
      <c r="Z7" s="49"/>
      <c r="AA7" s="49"/>
      <c r="AB7" s="49"/>
      <c r="AC7" s="49"/>
      <c r="AD7" s="49" t="s">
        <v>5</v>
      </c>
      <c r="AE7" s="49"/>
      <c r="AF7" s="49"/>
      <c r="AG7" s="49"/>
      <c r="AH7" s="49"/>
      <c r="AI7" s="49"/>
      <c r="AJ7" s="49"/>
      <c r="AK7" s="4"/>
      <c r="AL7" s="49" t="s">
        <v>6</v>
      </c>
      <c r="AM7" s="49"/>
      <c r="AN7" s="49"/>
      <c r="AO7" s="49"/>
      <c r="AP7" s="49"/>
      <c r="AQ7" s="49"/>
      <c r="AR7" s="49"/>
      <c r="AS7" s="49"/>
      <c r="AT7" s="46" t="s">
        <v>7</v>
      </c>
      <c r="AU7" s="47"/>
      <c r="AV7" s="47"/>
      <c r="AW7" s="47"/>
      <c r="AX7" s="47"/>
      <c r="AY7" s="47"/>
      <c r="AZ7" s="47"/>
      <c r="BA7" s="47"/>
      <c r="BB7" s="49" t="s">
        <v>8</v>
      </c>
      <c r="BC7" s="49"/>
      <c r="BD7" s="49"/>
      <c r="BE7" s="49"/>
      <c r="BF7" s="49"/>
      <c r="BG7" s="49"/>
      <c r="BH7" s="49"/>
      <c r="BI7" s="49"/>
      <c r="BJ7" s="3"/>
      <c r="BK7" s="3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 x14ac:dyDescent="0.15">
      <c r="A8" s="2"/>
      <c r="B8" s="55" t="str">
        <f>データ!$I$6</f>
        <v>法適用</v>
      </c>
      <c r="C8" s="56"/>
      <c r="D8" s="56"/>
      <c r="E8" s="56"/>
      <c r="F8" s="56"/>
      <c r="G8" s="56"/>
      <c r="H8" s="56"/>
      <c r="I8" s="55" t="str">
        <f>データ!$J$6</f>
        <v>水道事業</v>
      </c>
      <c r="J8" s="56"/>
      <c r="K8" s="56"/>
      <c r="L8" s="56"/>
      <c r="M8" s="56"/>
      <c r="N8" s="56"/>
      <c r="O8" s="57"/>
      <c r="P8" s="58" t="str">
        <f>データ!$K$6</f>
        <v>末端給水事業</v>
      </c>
      <c r="Q8" s="58"/>
      <c r="R8" s="58"/>
      <c r="S8" s="58"/>
      <c r="T8" s="58"/>
      <c r="U8" s="58"/>
      <c r="V8" s="58"/>
      <c r="W8" s="58" t="str">
        <f>データ!$L$6</f>
        <v>A7</v>
      </c>
      <c r="X8" s="58"/>
      <c r="Y8" s="58"/>
      <c r="Z8" s="58"/>
      <c r="AA8" s="58"/>
      <c r="AB8" s="58"/>
      <c r="AC8" s="58"/>
      <c r="AD8" s="58" t="str">
        <f>データ!$M$6</f>
        <v>非設置</v>
      </c>
      <c r="AE8" s="58"/>
      <c r="AF8" s="58"/>
      <c r="AG8" s="58"/>
      <c r="AH8" s="58"/>
      <c r="AI8" s="58"/>
      <c r="AJ8" s="58"/>
      <c r="AK8" s="4"/>
      <c r="AL8" s="59">
        <f>データ!$R$6</f>
        <v>10764</v>
      </c>
      <c r="AM8" s="59"/>
      <c r="AN8" s="59"/>
      <c r="AO8" s="59"/>
      <c r="AP8" s="59"/>
      <c r="AQ8" s="59"/>
      <c r="AR8" s="59"/>
      <c r="AS8" s="59"/>
      <c r="AT8" s="50">
        <f>データ!$S$6</f>
        <v>5.99</v>
      </c>
      <c r="AU8" s="51"/>
      <c r="AV8" s="51"/>
      <c r="AW8" s="51"/>
      <c r="AX8" s="51"/>
      <c r="AY8" s="51"/>
      <c r="AZ8" s="51"/>
      <c r="BA8" s="51"/>
      <c r="BB8" s="52">
        <f>データ!$T$6</f>
        <v>1796.99</v>
      </c>
      <c r="BC8" s="52"/>
      <c r="BD8" s="52"/>
      <c r="BE8" s="52"/>
      <c r="BF8" s="52"/>
      <c r="BG8" s="52"/>
      <c r="BH8" s="52"/>
      <c r="BI8" s="52"/>
      <c r="BJ8" s="3"/>
      <c r="BK8" s="3"/>
      <c r="BL8" s="53" t="s">
        <v>10</v>
      </c>
      <c r="BM8" s="54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 x14ac:dyDescent="0.15">
      <c r="A9" s="2"/>
      <c r="B9" s="46" t="s">
        <v>12</v>
      </c>
      <c r="C9" s="47"/>
      <c r="D9" s="47"/>
      <c r="E9" s="47"/>
      <c r="F9" s="47"/>
      <c r="G9" s="47"/>
      <c r="H9" s="47"/>
      <c r="I9" s="46" t="s">
        <v>13</v>
      </c>
      <c r="J9" s="47"/>
      <c r="K9" s="47"/>
      <c r="L9" s="47"/>
      <c r="M9" s="47"/>
      <c r="N9" s="47"/>
      <c r="O9" s="48"/>
      <c r="P9" s="49" t="s">
        <v>14</v>
      </c>
      <c r="Q9" s="49"/>
      <c r="R9" s="49"/>
      <c r="S9" s="49"/>
      <c r="T9" s="49"/>
      <c r="U9" s="49"/>
      <c r="V9" s="49"/>
      <c r="W9" s="49" t="s">
        <v>15</v>
      </c>
      <c r="X9" s="49"/>
      <c r="Y9" s="49"/>
      <c r="Z9" s="49"/>
      <c r="AA9" s="49"/>
      <c r="AB9" s="49"/>
      <c r="AC9" s="49"/>
      <c r="AD9" s="2"/>
      <c r="AE9" s="2"/>
      <c r="AF9" s="2"/>
      <c r="AG9" s="2"/>
      <c r="AH9" s="4"/>
      <c r="AI9" s="4"/>
      <c r="AJ9" s="4"/>
      <c r="AK9" s="4"/>
      <c r="AL9" s="49" t="s">
        <v>16</v>
      </c>
      <c r="AM9" s="49"/>
      <c r="AN9" s="49"/>
      <c r="AO9" s="49"/>
      <c r="AP9" s="49"/>
      <c r="AQ9" s="49"/>
      <c r="AR9" s="49"/>
      <c r="AS9" s="49"/>
      <c r="AT9" s="46" t="s">
        <v>17</v>
      </c>
      <c r="AU9" s="47"/>
      <c r="AV9" s="47"/>
      <c r="AW9" s="47"/>
      <c r="AX9" s="47"/>
      <c r="AY9" s="47"/>
      <c r="AZ9" s="47"/>
      <c r="BA9" s="47"/>
      <c r="BB9" s="49" t="s">
        <v>18</v>
      </c>
      <c r="BC9" s="49"/>
      <c r="BD9" s="49"/>
      <c r="BE9" s="49"/>
      <c r="BF9" s="49"/>
      <c r="BG9" s="49"/>
      <c r="BH9" s="49"/>
      <c r="BI9" s="49"/>
      <c r="BJ9" s="3"/>
      <c r="BK9" s="3"/>
      <c r="BL9" s="60" t="s">
        <v>19</v>
      </c>
      <c r="BM9" s="61"/>
      <c r="BN9" s="11" t="s">
        <v>20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 x14ac:dyDescent="0.15">
      <c r="A10" s="2"/>
      <c r="B10" s="50" t="str">
        <f>データ!$N$6</f>
        <v>-</v>
      </c>
      <c r="C10" s="51"/>
      <c r="D10" s="51"/>
      <c r="E10" s="51"/>
      <c r="F10" s="51"/>
      <c r="G10" s="51"/>
      <c r="H10" s="51"/>
      <c r="I10" s="50">
        <f>データ!$O$6</f>
        <v>53.85</v>
      </c>
      <c r="J10" s="51"/>
      <c r="K10" s="51"/>
      <c r="L10" s="51"/>
      <c r="M10" s="51"/>
      <c r="N10" s="51"/>
      <c r="O10" s="62"/>
      <c r="P10" s="52">
        <f>データ!$P$6</f>
        <v>99.47</v>
      </c>
      <c r="Q10" s="52"/>
      <c r="R10" s="52"/>
      <c r="S10" s="52"/>
      <c r="T10" s="52"/>
      <c r="U10" s="52"/>
      <c r="V10" s="52"/>
      <c r="W10" s="59">
        <f>データ!$Q$6</f>
        <v>2894</v>
      </c>
      <c r="X10" s="59"/>
      <c r="Y10" s="59"/>
      <c r="Z10" s="59"/>
      <c r="AA10" s="59"/>
      <c r="AB10" s="59"/>
      <c r="AC10" s="59"/>
      <c r="AD10" s="2"/>
      <c r="AE10" s="2"/>
      <c r="AF10" s="2"/>
      <c r="AG10" s="2"/>
      <c r="AH10" s="4"/>
      <c r="AI10" s="4"/>
      <c r="AJ10" s="4"/>
      <c r="AK10" s="4"/>
      <c r="AL10" s="59">
        <f>データ!$U$6</f>
        <v>10739</v>
      </c>
      <c r="AM10" s="59"/>
      <c r="AN10" s="59"/>
      <c r="AO10" s="59"/>
      <c r="AP10" s="59"/>
      <c r="AQ10" s="59"/>
      <c r="AR10" s="59"/>
      <c r="AS10" s="59"/>
      <c r="AT10" s="50">
        <f>データ!$V$6</f>
        <v>5.99</v>
      </c>
      <c r="AU10" s="51"/>
      <c r="AV10" s="51"/>
      <c r="AW10" s="51"/>
      <c r="AX10" s="51"/>
      <c r="AY10" s="51"/>
      <c r="AZ10" s="51"/>
      <c r="BA10" s="51"/>
      <c r="BB10" s="52">
        <f>データ!$W$6</f>
        <v>1792.82</v>
      </c>
      <c r="BC10" s="52"/>
      <c r="BD10" s="52"/>
      <c r="BE10" s="52"/>
      <c r="BF10" s="52"/>
      <c r="BG10" s="52"/>
      <c r="BH10" s="52"/>
      <c r="BI10" s="52"/>
      <c r="BJ10" s="2"/>
      <c r="BK10" s="2"/>
      <c r="BL10" s="63" t="s">
        <v>21</v>
      </c>
      <c r="BM10" s="64"/>
      <c r="BN10" s="14" t="s">
        <v>22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5" t="s">
        <v>23</v>
      </c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</row>
    <row r="14" spans="1:78" ht="13.5" customHeight="1" x14ac:dyDescent="0.15">
      <c r="A14" s="2"/>
      <c r="B14" s="67" t="s">
        <v>24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9"/>
      <c r="BK14" s="2"/>
      <c r="BL14" s="73" t="s">
        <v>25</v>
      </c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5"/>
    </row>
    <row r="15" spans="1:78" ht="13.5" customHeight="1" x14ac:dyDescent="0.15">
      <c r="A15" s="2"/>
      <c r="B15" s="70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2"/>
      <c r="BK15" s="2"/>
      <c r="BL15" s="76"/>
      <c r="BM15" s="77"/>
      <c r="BN15" s="77"/>
      <c r="BO15" s="77"/>
      <c r="BP15" s="77"/>
      <c r="BQ15" s="77"/>
      <c r="BR15" s="77"/>
      <c r="BS15" s="77"/>
      <c r="BT15" s="77"/>
      <c r="BU15" s="77"/>
      <c r="BV15" s="77"/>
      <c r="BW15" s="77"/>
      <c r="BX15" s="77"/>
      <c r="BY15" s="77"/>
      <c r="BZ15" s="78"/>
    </row>
    <row r="16" spans="1:78" ht="13.5" customHeight="1" x14ac:dyDescent="0.15">
      <c r="A16" s="2"/>
      <c r="B16" s="1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18"/>
      <c r="BK16" s="2"/>
      <c r="BL16" s="79" t="s">
        <v>116</v>
      </c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1"/>
    </row>
    <row r="17" spans="1:78" ht="13.5" customHeight="1" x14ac:dyDescent="0.15">
      <c r="A17" s="2"/>
      <c r="B17" s="1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18"/>
      <c r="BK17" s="2"/>
      <c r="BL17" s="79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81"/>
    </row>
    <row r="18" spans="1:78" ht="13.5" customHeight="1" x14ac:dyDescent="0.15">
      <c r="A18" s="2"/>
      <c r="B18" s="1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18"/>
      <c r="BK18" s="2"/>
      <c r="BL18" s="79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  <c r="BZ18" s="81"/>
    </row>
    <row r="19" spans="1:78" ht="13.5" customHeight="1" x14ac:dyDescent="0.15">
      <c r="A19" s="2"/>
      <c r="B19" s="1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18"/>
      <c r="BK19" s="2"/>
      <c r="BL19" s="79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1"/>
    </row>
    <row r="20" spans="1:78" ht="13.5" customHeight="1" x14ac:dyDescent="0.15">
      <c r="A20" s="2"/>
      <c r="B20" s="1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18"/>
      <c r="BK20" s="2"/>
      <c r="BL20" s="79"/>
      <c r="BM20" s="80"/>
      <c r="BN20" s="80"/>
      <c r="BO20" s="80"/>
      <c r="BP20" s="80"/>
      <c r="BQ20" s="80"/>
      <c r="BR20" s="80"/>
      <c r="BS20" s="80"/>
      <c r="BT20" s="80"/>
      <c r="BU20" s="80"/>
      <c r="BV20" s="80"/>
      <c r="BW20" s="80"/>
      <c r="BX20" s="80"/>
      <c r="BY20" s="80"/>
      <c r="BZ20" s="81"/>
    </row>
    <row r="21" spans="1:78" ht="13.5" customHeight="1" x14ac:dyDescent="0.15">
      <c r="A21" s="2"/>
      <c r="B21" s="1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18"/>
      <c r="BK21" s="2"/>
      <c r="BL21" s="79"/>
      <c r="BM21" s="80"/>
      <c r="BN21" s="80"/>
      <c r="BO21" s="80"/>
      <c r="BP21" s="80"/>
      <c r="BQ21" s="80"/>
      <c r="BR21" s="80"/>
      <c r="BS21" s="80"/>
      <c r="BT21" s="80"/>
      <c r="BU21" s="80"/>
      <c r="BV21" s="80"/>
      <c r="BW21" s="80"/>
      <c r="BX21" s="80"/>
      <c r="BY21" s="80"/>
      <c r="BZ21" s="81"/>
    </row>
    <row r="22" spans="1:78" ht="13.5" customHeight="1" x14ac:dyDescent="0.15">
      <c r="A22" s="2"/>
      <c r="B22" s="17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18"/>
      <c r="BK22" s="2"/>
      <c r="BL22" s="79"/>
      <c r="BM22" s="80"/>
      <c r="BN22" s="80"/>
      <c r="BO22" s="80"/>
      <c r="BP22" s="80"/>
      <c r="BQ22" s="80"/>
      <c r="BR22" s="80"/>
      <c r="BS22" s="80"/>
      <c r="BT22" s="80"/>
      <c r="BU22" s="80"/>
      <c r="BV22" s="80"/>
      <c r="BW22" s="80"/>
      <c r="BX22" s="80"/>
      <c r="BY22" s="80"/>
      <c r="BZ22" s="81"/>
    </row>
    <row r="23" spans="1:78" ht="13.5" customHeight="1" x14ac:dyDescent="0.15">
      <c r="A23" s="2"/>
      <c r="B23" s="17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18"/>
      <c r="BK23" s="2"/>
      <c r="BL23" s="79"/>
      <c r="BM23" s="80"/>
      <c r="BN23" s="80"/>
      <c r="BO23" s="80"/>
      <c r="BP23" s="80"/>
      <c r="BQ23" s="80"/>
      <c r="BR23" s="80"/>
      <c r="BS23" s="80"/>
      <c r="BT23" s="80"/>
      <c r="BU23" s="80"/>
      <c r="BV23" s="80"/>
      <c r="BW23" s="80"/>
      <c r="BX23" s="80"/>
      <c r="BY23" s="80"/>
      <c r="BZ23" s="81"/>
    </row>
    <row r="24" spans="1:78" ht="13.5" customHeight="1" x14ac:dyDescent="0.15">
      <c r="A24" s="2"/>
      <c r="B24" s="17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18"/>
      <c r="BK24" s="2"/>
      <c r="BL24" s="79"/>
      <c r="BM24" s="80"/>
      <c r="BN24" s="80"/>
      <c r="BO24" s="80"/>
      <c r="BP24" s="80"/>
      <c r="BQ24" s="80"/>
      <c r="BR24" s="80"/>
      <c r="BS24" s="80"/>
      <c r="BT24" s="80"/>
      <c r="BU24" s="80"/>
      <c r="BV24" s="80"/>
      <c r="BW24" s="80"/>
      <c r="BX24" s="80"/>
      <c r="BY24" s="80"/>
      <c r="BZ24" s="81"/>
    </row>
    <row r="25" spans="1:78" ht="13.5" customHeight="1" x14ac:dyDescent="0.15">
      <c r="A25" s="2"/>
      <c r="B25" s="17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18"/>
      <c r="BK25" s="2"/>
      <c r="BL25" s="79"/>
      <c r="BM25" s="80"/>
      <c r="BN25" s="80"/>
      <c r="BO25" s="80"/>
      <c r="BP25" s="80"/>
      <c r="BQ25" s="80"/>
      <c r="BR25" s="80"/>
      <c r="BS25" s="80"/>
      <c r="BT25" s="80"/>
      <c r="BU25" s="80"/>
      <c r="BV25" s="80"/>
      <c r="BW25" s="80"/>
      <c r="BX25" s="80"/>
      <c r="BY25" s="80"/>
      <c r="BZ25" s="81"/>
    </row>
    <row r="26" spans="1:78" ht="13.5" customHeight="1" x14ac:dyDescent="0.15">
      <c r="A26" s="2"/>
      <c r="B26" s="1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18"/>
      <c r="BK26" s="2"/>
      <c r="BL26" s="79"/>
      <c r="BM26" s="80"/>
      <c r="BN26" s="80"/>
      <c r="BO26" s="80"/>
      <c r="BP26" s="80"/>
      <c r="BQ26" s="80"/>
      <c r="BR26" s="80"/>
      <c r="BS26" s="80"/>
      <c r="BT26" s="80"/>
      <c r="BU26" s="80"/>
      <c r="BV26" s="80"/>
      <c r="BW26" s="80"/>
      <c r="BX26" s="80"/>
      <c r="BY26" s="80"/>
      <c r="BZ26" s="81"/>
    </row>
    <row r="27" spans="1:78" ht="13.5" customHeight="1" x14ac:dyDescent="0.15">
      <c r="A27" s="2"/>
      <c r="B27" s="1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18"/>
      <c r="BK27" s="2"/>
      <c r="BL27" s="79"/>
      <c r="BM27" s="80"/>
      <c r="BN27" s="80"/>
      <c r="BO27" s="80"/>
      <c r="BP27" s="80"/>
      <c r="BQ27" s="80"/>
      <c r="BR27" s="80"/>
      <c r="BS27" s="80"/>
      <c r="BT27" s="80"/>
      <c r="BU27" s="80"/>
      <c r="BV27" s="80"/>
      <c r="BW27" s="80"/>
      <c r="BX27" s="80"/>
      <c r="BY27" s="80"/>
      <c r="BZ27" s="81"/>
    </row>
    <row r="28" spans="1:78" ht="13.5" customHeight="1" x14ac:dyDescent="0.15">
      <c r="A28" s="2"/>
      <c r="B28" s="1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18"/>
      <c r="BK28" s="2"/>
      <c r="BL28" s="79"/>
      <c r="BM28" s="80"/>
      <c r="BN28" s="80"/>
      <c r="BO28" s="80"/>
      <c r="BP28" s="80"/>
      <c r="BQ28" s="80"/>
      <c r="BR28" s="80"/>
      <c r="BS28" s="80"/>
      <c r="BT28" s="80"/>
      <c r="BU28" s="80"/>
      <c r="BV28" s="80"/>
      <c r="BW28" s="80"/>
      <c r="BX28" s="80"/>
      <c r="BY28" s="80"/>
      <c r="BZ28" s="81"/>
    </row>
    <row r="29" spans="1:78" ht="13.5" customHeight="1" x14ac:dyDescent="0.15">
      <c r="A29" s="2"/>
      <c r="B29" s="1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18"/>
      <c r="BK29" s="2"/>
      <c r="BL29" s="79"/>
      <c r="BM29" s="80"/>
      <c r="BN29" s="80"/>
      <c r="BO29" s="80"/>
      <c r="BP29" s="80"/>
      <c r="BQ29" s="80"/>
      <c r="BR29" s="80"/>
      <c r="BS29" s="80"/>
      <c r="BT29" s="80"/>
      <c r="BU29" s="80"/>
      <c r="BV29" s="80"/>
      <c r="BW29" s="80"/>
      <c r="BX29" s="80"/>
      <c r="BY29" s="80"/>
      <c r="BZ29" s="81"/>
    </row>
    <row r="30" spans="1:78" ht="13.5" customHeight="1" x14ac:dyDescent="0.15">
      <c r="A30" s="2"/>
      <c r="B30" s="1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18"/>
      <c r="BK30" s="2"/>
      <c r="BL30" s="79"/>
      <c r="BM30" s="80"/>
      <c r="BN30" s="80"/>
      <c r="BO30" s="80"/>
      <c r="BP30" s="80"/>
      <c r="BQ30" s="80"/>
      <c r="BR30" s="80"/>
      <c r="BS30" s="80"/>
      <c r="BT30" s="80"/>
      <c r="BU30" s="80"/>
      <c r="BV30" s="80"/>
      <c r="BW30" s="80"/>
      <c r="BX30" s="80"/>
      <c r="BY30" s="80"/>
      <c r="BZ30" s="81"/>
    </row>
    <row r="31" spans="1:78" ht="13.5" customHeight="1" x14ac:dyDescent="0.15">
      <c r="A31" s="2"/>
      <c r="B31" s="1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18"/>
      <c r="BK31" s="2"/>
      <c r="BL31" s="79"/>
      <c r="BM31" s="80"/>
      <c r="BN31" s="80"/>
      <c r="BO31" s="80"/>
      <c r="BP31" s="80"/>
      <c r="BQ31" s="80"/>
      <c r="BR31" s="80"/>
      <c r="BS31" s="80"/>
      <c r="BT31" s="80"/>
      <c r="BU31" s="80"/>
      <c r="BV31" s="80"/>
      <c r="BW31" s="80"/>
      <c r="BX31" s="80"/>
      <c r="BY31" s="80"/>
      <c r="BZ31" s="81"/>
    </row>
    <row r="32" spans="1:78" ht="13.5" customHeight="1" x14ac:dyDescent="0.15">
      <c r="A32" s="2"/>
      <c r="B32" s="1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18"/>
      <c r="BK32" s="2"/>
      <c r="BL32" s="79"/>
      <c r="BM32" s="80"/>
      <c r="BN32" s="80"/>
      <c r="BO32" s="80"/>
      <c r="BP32" s="80"/>
      <c r="BQ32" s="80"/>
      <c r="BR32" s="80"/>
      <c r="BS32" s="80"/>
      <c r="BT32" s="80"/>
      <c r="BU32" s="80"/>
      <c r="BV32" s="80"/>
      <c r="BW32" s="80"/>
      <c r="BX32" s="80"/>
      <c r="BY32" s="80"/>
      <c r="BZ32" s="81"/>
    </row>
    <row r="33" spans="1:78" ht="13.5" customHeight="1" x14ac:dyDescent="0.15">
      <c r="A33" s="2"/>
      <c r="B33" s="1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18"/>
      <c r="BK33" s="2"/>
      <c r="BL33" s="79"/>
      <c r="BM33" s="80"/>
      <c r="BN33" s="80"/>
      <c r="BO33" s="80"/>
      <c r="BP33" s="80"/>
      <c r="BQ33" s="80"/>
      <c r="BR33" s="80"/>
      <c r="BS33" s="80"/>
      <c r="BT33" s="80"/>
      <c r="BU33" s="80"/>
      <c r="BV33" s="80"/>
      <c r="BW33" s="80"/>
      <c r="BX33" s="80"/>
      <c r="BY33" s="80"/>
      <c r="BZ33" s="81"/>
    </row>
    <row r="34" spans="1:78" ht="13.5" customHeight="1" x14ac:dyDescent="0.15">
      <c r="A34" s="2"/>
      <c r="B34" s="17"/>
      <c r="C34" s="82" t="s">
        <v>26</v>
      </c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19"/>
      <c r="R34" s="82" t="s">
        <v>27</v>
      </c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19"/>
      <c r="AG34" s="82" t="s">
        <v>28</v>
      </c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19"/>
      <c r="AV34" s="82" t="s">
        <v>29</v>
      </c>
      <c r="AW34" s="82"/>
      <c r="AX34" s="82"/>
      <c r="AY34" s="82"/>
      <c r="AZ34" s="82"/>
      <c r="BA34" s="82"/>
      <c r="BB34" s="82"/>
      <c r="BC34" s="82"/>
      <c r="BD34" s="82"/>
      <c r="BE34" s="82"/>
      <c r="BF34" s="82"/>
      <c r="BG34" s="82"/>
      <c r="BH34" s="82"/>
      <c r="BI34" s="82"/>
      <c r="BJ34" s="18"/>
      <c r="BK34" s="2"/>
      <c r="BL34" s="79"/>
      <c r="BM34" s="80"/>
      <c r="BN34" s="80"/>
      <c r="BO34" s="80"/>
      <c r="BP34" s="80"/>
      <c r="BQ34" s="80"/>
      <c r="BR34" s="80"/>
      <c r="BS34" s="80"/>
      <c r="BT34" s="80"/>
      <c r="BU34" s="80"/>
      <c r="BV34" s="80"/>
      <c r="BW34" s="80"/>
      <c r="BX34" s="80"/>
      <c r="BY34" s="80"/>
      <c r="BZ34" s="81"/>
    </row>
    <row r="35" spans="1:78" ht="13.5" customHeight="1" x14ac:dyDescent="0.15">
      <c r="A35" s="2"/>
      <c r="B35" s="17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19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19"/>
      <c r="AG35" s="82"/>
      <c r="AH35" s="82"/>
      <c r="AI35" s="82"/>
      <c r="AJ35" s="82"/>
      <c r="AK35" s="82"/>
      <c r="AL35" s="82"/>
      <c r="AM35" s="82"/>
      <c r="AN35" s="82"/>
      <c r="AO35" s="82"/>
      <c r="AP35" s="82"/>
      <c r="AQ35" s="82"/>
      <c r="AR35" s="82"/>
      <c r="AS35" s="82"/>
      <c r="AT35" s="82"/>
      <c r="AU35" s="19"/>
      <c r="AV35" s="82"/>
      <c r="AW35" s="82"/>
      <c r="AX35" s="82"/>
      <c r="AY35" s="82"/>
      <c r="AZ35" s="82"/>
      <c r="BA35" s="82"/>
      <c r="BB35" s="82"/>
      <c r="BC35" s="82"/>
      <c r="BD35" s="82"/>
      <c r="BE35" s="82"/>
      <c r="BF35" s="82"/>
      <c r="BG35" s="82"/>
      <c r="BH35" s="82"/>
      <c r="BI35" s="82"/>
      <c r="BJ35" s="18"/>
      <c r="BK35" s="2"/>
      <c r="BL35" s="79"/>
      <c r="BM35" s="80"/>
      <c r="BN35" s="80"/>
      <c r="BO35" s="80"/>
      <c r="BP35" s="80"/>
      <c r="BQ35" s="80"/>
      <c r="BR35" s="80"/>
      <c r="BS35" s="80"/>
      <c r="BT35" s="80"/>
      <c r="BU35" s="80"/>
      <c r="BV35" s="80"/>
      <c r="BW35" s="80"/>
      <c r="BX35" s="80"/>
      <c r="BY35" s="80"/>
      <c r="BZ35" s="81"/>
    </row>
    <row r="36" spans="1:78" ht="13.5" customHeight="1" x14ac:dyDescent="0.15">
      <c r="A36" s="2"/>
      <c r="B36" s="1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18"/>
      <c r="BK36" s="2"/>
      <c r="BL36" s="79"/>
      <c r="BM36" s="80"/>
      <c r="BN36" s="80"/>
      <c r="BO36" s="80"/>
      <c r="BP36" s="80"/>
      <c r="BQ36" s="80"/>
      <c r="BR36" s="80"/>
      <c r="BS36" s="80"/>
      <c r="BT36" s="80"/>
      <c r="BU36" s="80"/>
      <c r="BV36" s="80"/>
      <c r="BW36" s="80"/>
      <c r="BX36" s="80"/>
      <c r="BY36" s="80"/>
      <c r="BZ36" s="81"/>
    </row>
    <row r="37" spans="1:78" ht="13.5" customHeight="1" x14ac:dyDescent="0.15">
      <c r="A37" s="2"/>
      <c r="B37" s="17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18"/>
      <c r="BK37" s="2"/>
      <c r="BL37" s="79"/>
      <c r="BM37" s="80"/>
      <c r="BN37" s="80"/>
      <c r="BO37" s="80"/>
      <c r="BP37" s="80"/>
      <c r="BQ37" s="80"/>
      <c r="BR37" s="80"/>
      <c r="BS37" s="80"/>
      <c r="BT37" s="80"/>
      <c r="BU37" s="80"/>
      <c r="BV37" s="80"/>
      <c r="BW37" s="80"/>
      <c r="BX37" s="80"/>
      <c r="BY37" s="80"/>
      <c r="BZ37" s="81"/>
    </row>
    <row r="38" spans="1:78" ht="13.5" customHeight="1" x14ac:dyDescent="0.15">
      <c r="A38" s="2"/>
      <c r="B38" s="17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18"/>
      <c r="BK38" s="2"/>
      <c r="BL38" s="79"/>
      <c r="BM38" s="80"/>
      <c r="BN38" s="80"/>
      <c r="BO38" s="80"/>
      <c r="BP38" s="80"/>
      <c r="BQ38" s="80"/>
      <c r="BR38" s="80"/>
      <c r="BS38" s="80"/>
      <c r="BT38" s="80"/>
      <c r="BU38" s="80"/>
      <c r="BV38" s="80"/>
      <c r="BW38" s="80"/>
      <c r="BX38" s="80"/>
      <c r="BY38" s="80"/>
      <c r="BZ38" s="81"/>
    </row>
    <row r="39" spans="1:78" ht="13.5" customHeight="1" x14ac:dyDescent="0.15">
      <c r="A39" s="2"/>
      <c r="B39" s="17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18"/>
      <c r="BK39" s="2"/>
      <c r="BL39" s="79"/>
      <c r="BM39" s="80"/>
      <c r="BN39" s="80"/>
      <c r="BO39" s="80"/>
      <c r="BP39" s="80"/>
      <c r="BQ39" s="80"/>
      <c r="BR39" s="80"/>
      <c r="BS39" s="80"/>
      <c r="BT39" s="80"/>
      <c r="BU39" s="80"/>
      <c r="BV39" s="80"/>
      <c r="BW39" s="80"/>
      <c r="BX39" s="80"/>
      <c r="BY39" s="80"/>
      <c r="BZ39" s="81"/>
    </row>
    <row r="40" spans="1:78" ht="13.5" customHeight="1" x14ac:dyDescent="0.15">
      <c r="A40" s="2"/>
      <c r="B40" s="17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18"/>
      <c r="BK40" s="2"/>
      <c r="BL40" s="79"/>
      <c r="BM40" s="80"/>
      <c r="BN40" s="80"/>
      <c r="BO40" s="80"/>
      <c r="BP40" s="80"/>
      <c r="BQ40" s="80"/>
      <c r="BR40" s="80"/>
      <c r="BS40" s="80"/>
      <c r="BT40" s="80"/>
      <c r="BU40" s="80"/>
      <c r="BV40" s="80"/>
      <c r="BW40" s="80"/>
      <c r="BX40" s="80"/>
      <c r="BY40" s="80"/>
      <c r="BZ40" s="81"/>
    </row>
    <row r="41" spans="1:78" ht="13.5" customHeight="1" x14ac:dyDescent="0.15">
      <c r="A41" s="2"/>
      <c r="B41" s="17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18"/>
      <c r="BK41" s="2"/>
      <c r="BL41" s="79"/>
      <c r="BM41" s="80"/>
      <c r="BN41" s="80"/>
      <c r="BO41" s="80"/>
      <c r="BP41" s="80"/>
      <c r="BQ41" s="80"/>
      <c r="BR41" s="80"/>
      <c r="BS41" s="80"/>
      <c r="BT41" s="80"/>
      <c r="BU41" s="80"/>
      <c r="BV41" s="80"/>
      <c r="BW41" s="80"/>
      <c r="BX41" s="80"/>
      <c r="BY41" s="80"/>
      <c r="BZ41" s="81"/>
    </row>
    <row r="42" spans="1:78" ht="13.5" customHeight="1" x14ac:dyDescent="0.15">
      <c r="A42" s="2"/>
      <c r="B42" s="17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18"/>
      <c r="BK42" s="2"/>
      <c r="BL42" s="79"/>
      <c r="BM42" s="80"/>
      <c r="BN42" s="80"/>
      <c r="BO42" s="80"/>
      <c r="BP42" s="80"/>
      <c r="BQ42" s="80"/>
      <c r="BR42" s="80"/>
      <c r="BS42" s="80"/>
      <c r="BT42" s="80"/>
      <c r="BU42" s="80"/>
      <c r="BV42" s="80"/>
      <c r="BW42" s="80"/>
      <c r="BX42" s="80"/>
      <c r="BY42" s="80"/>
      <c r="BZ42" s="81"/>
    </row>
    <row r="43" spans="1:78" ht="13.5" customHeight="1" x14ac:dyDescent="0.15">
      <c r="A43" s="2"/>
      <c r="B43" s="17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18"/>
      <c r="BK43" s="2"/>
      <c r="BL43" s="79"/>
      <c r="BM43" s="80"/>
      <c r="BN43" s="80"/>
      <c r="BO43" s="80"/>
      <c r="BP43" s="80"/>
      <c r="BQ43" s="80"/>
      <c r="BR43" s="80"/>
      <c r="BS43" s="80"/>
      <c r="BT43" s="80"/>
      <c r="BU43" s="80"/>
      <c r="BV43" s="80"/>
      <c r="BW43" s="80"/>
      <c r="BX43" s="80"/>
      <c r="BY43" s="80"/>
      <c r="BZ43" s="81"/>
    </row>
    <row r="44" spans="1:78" ht="13.5" customHeight="1" x14ac:dyDescent="0.15">
      <c r="A44" s="2"/>
      <c r="B44" s="17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18"/>
      <c r="BK44" s="2"/>
      <c r="BL44" s="79"/>
      <c r="BM44" s="80"/>
      <c r="BN44" s="80"/>
      <c r="BO44" s="80"/>
      <c r="BP44" s="80"/>
      <c r="BQ44" s="80"/>
      <c r="BR44" s="80"/>
      <c r="BS44" s="80"/>
      <c r="BT44" s="80"/>
      <c r="BU44" s="80"/>
      <c r="BV44" s="80"/>
      <c r="BW44" s="80"/>
      <c r="BX44" s="80"/>
      <c r="BY44" s="80"/>
      <c r="BZ44" s="81"/>
    </row>
    <row r="45" spans="1:78" ht="13.5" customHeight="1" x14ac:dyDescent="0.15">
      <c r="A45" s="2"/>
      <c r="B45" s="17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18"/>
      <c r="BK45" s="2"/>
      <c r="BL45" s="73" t="s">
        <v>30</v>
      </c>
      <c r="BM45" s="74"/>
      <c r="BN45" s="74"/>
      <c r="BO45" s="74"/>
      <c r="BP45" s="74"/>
      <c r="BQ45" s="74"/>
      <c r="BR45" s="74"/>
      <c r="BS45" s="74"/>
      <c r="BT45" s="74"/>
      <c r="BU45" s="74"/>
      <c r="BV45" s="74"/>
      <c r="BW45" s="74"/>
      <c r="BX45" s="74"/>
      <c r="BY45" s="74"/>
      <c r="BZ45" s="75"/>
    </row>
    <row r="46" spans="1:78" ht="13.5" customHeight="1" x14ac:dyDescent="0.15">
      <c r="A46" s="2"/>
      <c r="B46" s="17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18"/>
      <c r="BK46" s="2"/>
      <c r="BL46" s="76"/>
      <c r="BM46" s="77"/>
      <c r="BN46" s="77"/>
      <c r="BO46" s="77"/>
      <c r="BP46" s="77"/>
      <c r="BQ46" s="77"/>
      <c r="BR46" s="77"/>
      <c r="BS46" s="77"/>
      <c r="BT46" s="77"/>
      <c r="BU46" s="77"/>
      <c r="BV46" s="77"/>
      <c r="BW46" s="77"/>
      <c r="BX46" s="77"/>
      <c r="BY46" s="77"/>
      <c r="BZ46" s="78"/>
    </row>
    <row r="47" spans="1:78" ht="13.5" customHeight="1" x14ac:dyDescent="0.15">
      <c r="A47" s="2"/>
      <c r="B47" s="17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18"/>
      <c r="BK47" s="2"/>
      <c r="BL47" s="79" t="s">
        <v>117</v>
      </c>
      <c r="BM47" s="80"/>
      <c r="BN47" s="80"/>
      <c r="BO47" s="80"/>
      <c r="BP47" s="80"/>
      <c r="BQ47" s="80"/>
      <c r="BR47" s="80"/>
      <c r="BS47" s="80"/>
      <c r="BT47" s="80"/>
      <c r="BU47" s="80"/>
      <c r="BV47" s="80"/>
      <c r="BW47" s="80"/>
      <c r="BX47" s="80"/>
      <c r="BY47" s="80"/>
      <c r="BZ47" s="81"/>
    </row>
    <row r="48" spans="1:78" ht="13.5" customHeight="1" x14ac:dyDescent="0.15">
      <c r="A48" s="2"/>
      <c r="B48" s="17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18"/>
      <c r="BK48" s="2"/>
      <c r="BL48" s="79"/>
      <c r="BM48" s="80"/>
      <c r="BN48" s="80"/>
      <c r="BO48" s="80"/>
      <c r="BP48" s="80"/>
      <c r="BQ48" s="80"/>
      <c r="BR48" s="80"/>
      <c r="BS48" s="80"/>
      <c r="BT48" s="80"/>
      <c r="BU48" s="80"/>
      <c r="BV48" s="80"/>
      <c r="BW48" s="80"/>
      <c r="BX48" s="80"/>
      <c r="BY48" s="80"/>
      <c r="BZ48" s="81"/>
    </row>
    <row r="49" spans="1:78" ht="13.5" customHeight="1" x14ac:dyDescent="0.15">
      <c r="A49" s="2"/>
      <c r="B49" s="17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18"/>
      <c r="BK49" s="2"/>
      <c r="BL49" s="79"/>
      <c r="BM49" s="80"/>
      <c r="BN49" s="80"/>
      <c r="BO49" s="80"/>
      <c r="BP49" s="80"/>
      <c r="BQ49" s="80"/>
      <c r="BR49" s="80"/>
      <c r="BS49" s="80"/>
      <c r="BT49" s="80"/>
      <c r="BU49" s="80"/>
      <c r="BV49" s="80"/>
      <c r="BW49" s="80"/>
      <c r="BX49" s="80"/>
      <c r="BY49" s="80"/>
      <c r="BZ49" s="81"/>
    </row>
    <row r="50" spans="1:78" ht="13.5" customHeight="1" x14ac:dyDescent="0.15">
      <c r="A50" s="2"/>
      <c r="B50" s="17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18"/>
      <c r="BK50" s="2"/>
      <c r="BL50" s="79"/>
      <c r="BM50" s="80"/>
      <c r="BN50" s="80"/>
      <c r="BO50" s="80"/>
      <c r="BP50" s="80"/>
      <c r="BQ50" s="80"/>
      <c r="BR50" s="80"/>
      <c r="BS50" s="80"/>
      <c r="BT50" s="80"/>
      <c r="BU50" s="80"/>
      <c r="BV50" s="80"/>
      <c r="BW50" s="80"/>
      <c r="BX50" s="80"/>
      <c r="BY50" s="80"/>
      <c r="BZ50" s="81"/>
    </row>
    <row r="51" spans="1:78" ht="13.5" customHeight="1" x14ac:dyDescent="0.15">
      <c r="A51" s="2"/>
      <c r="B51" s="17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18"/>
      <c r="BK51" s="2"/>
      <c r="BL51" s="79"/>
      <c r="BM51" s="80"/>
      <c r="BN51" s="80"/>
      <c r="BO51" s="80"/>
      <c r="BP51" s="80"/>
      <c r="BQ51" s="80"/>
      <c r="BR51" s="80"/>
      <c r="BS51" s="80"/>
      <c r="BT51" s="80"/>
      <c r="BU51" s="80"/>
      <c r="BV51" s="80"/>
      <c r="BW51" s="80"/>
      <c r="BX51" s="80"/>
      <c r="BY51" s="80"/>
      <c r="BZ51" s="81"/>
    </row>
    <row r="52" spans="1:78" ht="13.5" customHeight="1" x14ac:dyDescent="0.15">
      <c r="A52" s="2"/>
      <c r="B52" s="17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18"/>
      <c r="BK52" s="2"/>
      <c r="BL52" s="79"/>
      <c r="BM52" s="80"/>
      <c r="BN52" s="80"/>
      <c r="BO52" s="80"/>
      <c r="BP52" s="80"/>
      <c r="BQ52" s="80"/>
      <c r="BR52" s="80"/>
      <c r="BS52" s="80"/>
      <c r="BT52" s="80"/>
      <c r="BU52" s="80"/>
      <c r="BV52" s="80"/>
      <c r="BW52" s="80"/>
      <c r="BX52" s="80"/>
      <c r="BY52" s="80"/>
      <c r="BZ52" s="81"/>
    </row>
    <row r="53" spans="1:78" ht="13.5" customHeight="1" x14ac:dyDescent="0.15">
      <c r="A53" s="2"/>
      <c r="B53" s="17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18"/>
      <c r="BK53" s="2"/>
      <c r="BL53" s="79"/>
      <c r="BM53" s="80"/>
      <c r="BN53" s="80"/>
      <c r="BO53" s="80"/>
      <c r="BP53" s="80"/>
      <c r="BQ53" s="80"/>
      <c r="BR53" s="80"/>
      <c r="BS53" s="80"/>
      <c r="BT53" s="80"/>
      <c r="BU53" s="80"/>
      <c r="BV53" s="80"/>
      <c r="BW53" s="80"/>
      <c r="BX53" s="80"/>
      <c r="BY53" s="80"/>
      <c r="BZ53" s="81"/>
    </row>
    <row r="54" spans="1:78" ht="13.5" customHeight="1" x14ac:dyDescent="0.15">
      <c r="A54" s="2"/>
      <c r="B54" s="17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18"/>
      <c r="BK54" s="2"/>
      <c r="BL54" s="79"/>
      <c r="BM54" s="80"/>
      <c r="BN54" s="80"/>
      <c r="BO54" s="80"/>
      <c r="BP54" s="80"/>
      <c r="BQ54" s="80"/>
      <c r="BR54" s="80"/>
      <c r="BS54" s="80"/>
      <c r="BT54" s="80"/>
      <c r="BU54" s="80"/>
      <c r="BV54" s="80"/>
      <c r="BW54" s="80"/>
      <c r="BX54" s="80"/>
      <c r="BY54" s="80"/>
      <c r="BZ54" s="81"/>
    </row>
    <row r="55" spans="1:78" ht="13.5" customHeight="1" x14ac:dyDescent="0.15">
      <c r="A55" s="2"/>
      <c r="B55" s="17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18"/>
      <c r="BK55" s="2"/>
      <c r="BL55" s="79"/>
      <c r="BM55" s="80"/>
      <c r="BN55" s="80"/>
      <c r="BO55" s="80"/>
      <c r="BP55" s="80"/>
      <c r="BQ55" s="80"/>
      <c r="BR55" s="80"/>
      <c r="BS55" s="80"/>
      <c r="BT55" s="80"/>
      <c r="BU55" s="80"/>
      <c r="BV55" s="80"/>
      <c r="BW55" s="80"/>
      <c r="BX55" s="80"/>
      <c r="BY55" s="80"/>
      <c r="BZ55" s="81"/>
    </row>
    <row r="56" spans="1:78" ht="13.5" customHeight="1" x14ac:dyDescent="0.15">
      <c r="A56" s="2"/>
      <c r="B56" s="17"/>
      <c r="C56" s="82" t="s">
        <v>31</v>
      </c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19"/>
      <c r="R56" s="82" t="s">
        <v>32</v>
      </c>
      <c r="S56" s="82"/>
      <c r="T56" s="82"/>
      <c r="U56" s="82"/>
      <c r="V56" s="82"/>
      <c r="W56" s="82"/>
      <c r="X56" s="82"/>
      <c r="Y56" s="82"/>
      <c r="Z56" s="82"/>
      <c r="AA56" s="82"/>
      <c r="AB56" s="82"/>
      <c r="AC56" s="82"/>
      <c r="AD56" s="82"/>
      <c r="AE56" s="82"/>
      <c r="AF56" s="19"/>
      <c r="AG56" s="82" t="s">
        <v>33</v>
      </c>
      <c r="AH56" s="82"/>
      <c r="AI56" s="82"/>
      <c r="AJ56" s="82"/>
      <c r="AK56" s="82"/>
      <c r="AL56" s="82"/>
      <c r="AM56" s="82"/>
      <c r="AN56" s="82"/>
      <c r="AO56" s="82"/>
      <c r="AP56" s="82"/>
      <c r="AQ56" s="82"/>
      <c r="AR56" s="82"/>
      <c r="AS56" s="82"/>
      <c r="AT56" s="82"/>
      <c r="AU56" s="19"/>
      <c r="AV56" s="82" t="s">
        <v>34</v>
      </c>
      <c r="AW56" s="82"/>
      <c r="AX56" s="82"/>
      <c r="AY56" s="82"/>
      <c r="AZ56" s="82"/>
      <c r="BA56" s="82"/>
      <c r="BB56" s="82"/>
      <c r="BC56" s="82"/>
      <c r="BD56" s="82"/>
      <c r="BE56" s="82"/>
      <c r="BF56" s="82"/>
      <c r="BG56" s="82"/>
      <c r="BH56" s="82"/>
      <c r="BI56" s="82"/>
      <c r="BJ56" s="18"/>
      <c r="BK56" s="2"/>
      <c r="BL56" s="79"/>
      <c r="BM56" s="80"/>
      <c r="BN56" s="80"/>
      <c r="BO56" s="80"/>
      <c r="BP56" s="80"/>
      <c r="BQ56" s="80"/>
      <c r="BR56" s="80"/>
      <c r="BS56" s="80"/>
      <c r="BT56" s="80"/>
      <c r="BU56" s="80"/>
      <c r="BV56" s="80"/>
      <c r="BW56" s="80"/>
      <c r="BX56" s="80"/>
      <c r="BY56" s="80"/>
      <c r="BZ56" s="81"/>
    </row>
    <row r="57" spans="1:78" ht="13.5" customHeight="1" x14ac:dyDescent="0.15">
      <c r="A57" s="2"/>
      <c r="B57" s="17"/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19"/>
      <c r="R57" s="82"/>
      <c r="S57" s="82"/>
      <c r="T57" s="82"/>
      <c r="U57" s="82"/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19"/>
      <c r="AG57" s="82"/>
      <c r="AH57" s="82"/>
      <c r="AI57" s="82"/>
      <c r="AJ57" s="82"/>
      <c r="AK57" s="82"/>
      <c r="AL57" s="82"/>
      <c r="AM57" s="82"/>
      <c r="AN57" s="82"/>
      <c r="AO57" s="82"/>
      <c r="AP57" s="82"/>
      <c r="AQ57" s="82"/>
      <c r="AR57" s="82"/>
      <c r="AS57" s="82"/>
      <c r="AT57" s="82"/>
      <c r="AU57" s="19"/>
      <c r="AV57" s="82"/>
      <c r="AW57" s="82"/>
      <c r="AX57" s="82"/>
      <c r="AY57" s="82"/>
      <c r="AZ57" s="82"/>
      <c r="BA57" s="82"/>
      <c r="BB57" s="82"/>
      <c r="BC57" s="82"/>
      <c r="BD57" s="82"/>
      <c r="BE57" s="82"/>
      <c r="BF57" s="82"/>
      <c r="BG57" s="82"/>
      <c r="BH57" s="82"/>
      <c r="BI57" s="82"/>
      <c r="BJ57" s="18"/>
      <c r="BK57" s="2"/>
      <c r="BL57" s="79"/>
      <c r="BM57" s="80"/>
      <c r="BN57" s="80"/>
      <c r="BO57" s="80"/>
      <c r="BP57" s="80"/>
      <c r="BQ57" s="80"/>
      <c r="BR57" s="80"/>
      <c r="BS57" s="80"/>
      <c r="BT57" s="80"/>
      <c r="BU57" s="80"/>
      <c r="BV57" s="80"/>
      <c r="BW57" s="80"/>
      <c r="BX57" s="80"/>
      <c r="BY57" s="80"/>
      <c r="BZ57" s="81"/>
    </row>
    <row r="58" spans="1:78" ht="13.5" customHeight="1" x14ac:dyDescent="0.15">
      <c r="A58" s="2"/>
      <c r="B58" s="17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79"/>
      <c r="BM58" s="80"/>
      <c r="BN58" s="80"/>
      <c r="BO58" s="80"/>
      <c r="BP58" s="80"/>
      <c r="BQ58" s="80"/>
      <c r="BR58" s="80"/>
      <c r="BS58" s="80"/>
      <c r="BT58" s="80"/>
      <c r="BU58" s="80"/>
      <c r="BV58" s="80"/>
      <c r="BW58" s="80"/>
      <c r="BX58" s="80"/>
      <c r="BY58" s="80"/>
      <c r="BZ58" s="81"/>
    </row>
    <row r="59" spans="1:78" ht="13.5" customHeight="1" x14ac:dyDescent="0.15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79"/>
      <c r="BM59" s="80"/>
      <c r="BN59" s="80"/>
      <c r="BO59" s="80"/>
      <c r="BP59" s="80"/>
      <c r="BQ59" s="80"/>
      <c r="BR59" s="80"/>
      <c r="BS59" s="80"/>
      <c r="BT59" s="80"/>
      <c r="BU59" s="80"/>
      <c r="BV59" s="80"/>
      <c r="BW59" s="80"/>
      <c r="BX59" s="80"/>
      <c r="BY59" s="80"/>
      <c r="BZ59" s="81"/>
    </row>
    <row r="60" spans="1:78" ht="13.5" customHeight="1" x14ac:dyDescent="0.15">
      <c r="A60" s="2"/>
      <c r="B60" s="70" t="s">
        <v>35</v>
      </c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  <c r="AM60" s="71"/>
      <c r="AN60" s="71"/>
      <c r="AO60" s="71"/>
      <c r="AP60" s="71"/>
      <c r="AQ60" s="71"/>
      <c r="AR60" s="71"/>
      <c r="AS60" s="71"/>
      <c r="AT60" s="71"/>
      <c r="AU60" s="71"/>
      <c r="AV60" s="71"/>
      <c r="AW60" s="71"/>
      <c r="AX60" s="71"/>
      <c r="AY60" s="71"/>
      <c r="AZ60" s="71"/>
      <c r="BA60" s="71"/>
      <c r="BB60" s="71"/>
      <c r="BC60" s="71"/>
      <c r="BD60" s="71"/>
      <c r="BE60" s="71"/>
      <c r="BF60" s="71"/>
      <c r="BG60" s="71"/>
      <c r="BH60" s="71"/>
      <c r="BI60" s="71"/>
      <c r="BJ60" s="72"/>
      <c r="BK60" s="2"/>
      <c r="BL60" s="79"/>
      <c r="BM60" s="80"/>
      <c r="BN60" s="80"/>
      <c r="BO60" s="80"/>
      <c r="BP60" s="80"/>
      <c r="BQ60" s="80"/>
      <c r="BR60" s="80"/>
      <c r="BS60" s="80"/>
      <c r="BT60" s="80"/>
      <c r="BU60" s="80"/>
      <c r="BV60" s="80"/>
      <c r="BW60" s="80"/>
      <c r="BX60" s="80"/>
      <c r="BY60" s="80"/>
      <c r="BZ60" s="81"/>
    </row>
    <row r="61" spans="1:78" ht="13.5" customHeight="1" x14ac:dyDescent="0.15">
      <c r="A61" s="2"/>
      <c r="B61" s="70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2"/>
      <c r="BK61" s="2"/>
      <c r="BL61" s="79"/>
      <c r="BM61" s="80"/>
      <c r="BN61" s="80"/>
      <c r="BO61" s="80"/>
      <c r="BP61" s="80"/>
      <c r="BQ61" s="80"/>
      <c r="BR61" s="80"/>
      <c r="BS61" s="80"/>
      <c r="BT61" s="80"/>
      <c r="BU61" s="80"/>
      <c r="BV61" s="80"/>
      <c r="BW61" s="80"/>
      <c r="BX61" s="80"/>
      <c r="BY61" s="80"/>
      <c r="BZ61" s="81"/>
    </row>
    <row r="62" spans="1:78" ht="13.5" customHeight="1" x14ac:dyDescent="0.15">
      <c r="A62" s="2"/>
      <c r="B62" s="17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18"/>
      <c r="BK62" s="2"/>
      <c r="BL62" s="79"/>
      <c r="BM62" s="80"/>
      <c r="BN62" s="80"/>
      <c r="BO62" s="80"/>
      <c r="BP62" s="80"/>
      <c r="BQ62" s="80"/>
      <c r="BR62" s="80"/>
      <c r="BS62" s="80"/>
      <c r="BT62" s="80"/>
      <c r="BU62" s="80"/>
      <c r="BV62" s="80"/>
      <c r="BW62" s="80"/>
      <c r="BX62" s="80"/>
      <c r="BY62" s="80"/>
      <c r="BZ62" s="81"/>
    </row>
    <row r="63" spans="1:78" ht="13.5" customHeight="1" x14ac:dyDescent="0.15">
      <c r="A63" s="2"/>
      <c r="B63" s="17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18"/>
      <c r="BK63" s="2"/>
      <c r="BL63" s="79"/>
      <c r="BM63" s="80"/>
      <c r="BN63" s="80"/>
      <c r="BO63" s="80"/>
      <c r="BP63" s="80"/>
      <c r="BQ63" s="80"/>
      <c r="BR63" s="80"/>
      <c r="BS63" s="80"/>
      <c r="BT63" s="80"/>
      <c r="BU63" s="80"/>
      <c r="BV63" s="80"/>
      <c r="BW63" s="80"/>
      <c r="BX63" s="80"/>
      <c r="BY63" s="80"/>
      <c r="BZ63" s="81"/>
    </row>
    <row r="64" spans="1:78" ht="13.5" customHeight="1" x14ac:dyDescent="0.15">
      <c r="A64" s="2"/>
      <c r="B64" s="17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18"/>
      <c r="BK64" s="2"/>
      <c r="BL64" s="73" t="s">
        <v>36</v>
      </c>
      <c r="BM64" s="74"/>
      <c r="BN64" s="74"/>
      <c r="BO64" s="74"/>
      <c r="BP64" s="74"/>
      <c r="BQ64" s="74"/>
      <c r="BR64" s="74"/>
      <c r="BS64" s="74"/>
      <c r="BT64" s="74"/>
      <c r="BU64" s="74"/>
      <c r="BV64" s="74"/>
      <c r="BW64" s="74"/>
      <c r="BX64" s="74"/>
      <c r="BY64" s="74"/>
      <c r="BZ64" s="75"/>
    </row>
    <row r="65" spans="1:78" ht="13.5" customHeight="1" x14ac:dyDescent="0.15">
      <c r="A65" s="2"/>
      <c r="B65" s="17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18"/>
      <c r="BK65" s="2"/>
      <c r="BL65" s="76"/>
      <c r="BM65" s="77"/>
      <c r="BN65" s="77"/>
      <c r="BO65" s="77"/>
      <c r="BP65" s="77"/>
      <c r="BQ65" s="77"/>
      <c r="BR65" s="77"/>
      <c r="BS65" s="77"/>
      <c r="BT65" s="77"/>
      <c r="BU65" s="77"/>
      <c r="BV65" s="77"/>
      <c r="BW65" s="77"/>
      <c r="BX65" s="77"/>
      <c r="BY65" s="77"/>
      <c r="BZ65" s="78"/>
    </row>
    <row r="66" spans="1:78" ht="13.5" customHeight="1" x14ac:dyDescent="0.15">
      <c r="A66" s="2"/>
      <c r="B66" s="17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18"/>
      <c r="BK66" s="2"/>
      <c r="BL66" s="79" t="s">
        <v>118</v>
      </c>
      <c r="BM66" s="80"/>
      <c r="BN66" s="80"/>
      <c r="BO66" s="80"/>
      <c r="BP66" s="80"/>
      <c r="BQ66" s="80"/>
      <c r="BR66" s="80"/>
      <c r="BS66" s="80"/>
      <c r="BT66" s="80"/>
      <c r="BU66" s="80"/>
      <c r="BV66" s="80"/>
      <c r="BW66" s="80"/>
      <c r="BX66" s="80"/>
      <c r="BY66" s="80"/>
      <c r="BZ66" s="81"/>
    </row>
    <row r="67" spans="1:78" ht="13.5" customHeight="1" x14ac:dyDescent="0.15">
      <c r="A67" s="2"/>
      <c r="B67" s="17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18"/>
      <c r="BK67" s="2"/>
      <c r="BL67" s="79"/>
      <c r="BM67" s="80"/>
      <c r="BN67" s="80"/>
      <c r="BO67" s="80"/>
      <c r="BP67" s="80"/>
      <c r="BQ67" s="80"/>
      <c r="BR67" s="80"/>
      <c r="BS67" s="80"/>
      <c r="BT67" s="80"/>
      <c r="BU67" s="80"/>
      <c r="BV67" s="80"/>
      <c r="BW67" s="80"/>
      <c r="BX67" s="80"/>
      <c r="BY67" s="80"/>
      <c r="BZ67" s="81"/>
    </row>
    <row r="68" spans="1:78" ht="13.5" customHeight="1" x14ac:dyDescent="0.15">
      <c r="A68" s="2"/>
      <c r="B68" s="17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18"/>
      <c r="BK68" s="2"/>
      <c r="BL68" s="79"/>
      <c r="BM68" s="80"/>
      <c r="BN68" s="80"/>
      <c r="BO68" s="80"/>
      <c r="BP68" s="80"/>
      <c r="BQ68" s="80"/>
      <c r="BR68" s="80"/>
      <c r="BS68" s="80"/>
      <c r="BT68" s="80"/>
      <c r="BU68" s="80"/>
      <c r="BV68" s="80"/>
      <c r="BW68" s="80"/>
      <c r="BX68" s="80"/>
      <c r="BY68" s="80"/>
      <c r="BZ68" s="81"/>
    </row>
    <row r="69" spans="1:78" ht="13.5" customHeight="1" x14ac:dyDescent="0.15">
      <c r="A69" s="2"/>
      <c r="B69" s="17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18"/>
      <c r="BK69" s="2"/>
      <c r="BL69" s="79"/>
      <c r="BM69" s="80"/>
      <c r="BN69" s="80"/>
      <c r="BO69" s="80"/>
      <c r="BP69" s="80"/>
      <c r="BQ69" s="80"/>
      <c r="BR69" s="80"/>
      <c r="BS69" s="80"/>
      <c r="BT69" s="80"/>
      <c r="BU69" s="80"/>
      <c r="BV69" s="80"/>
      <c r="BW69" s="80"/>
      <c r="BX69" s="80"/>
      <c r="BY69" s="80"/>
      <c r="BZ69" s="81"/>
    </row>
    <row r="70" spans="1:78" ht="13.5" customHeight="1" x14ac:dyDescent="0.15">
      <c r="A70" s="2"/>
      <c r="B70" s="17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18"/>
      <c r="BK70" s="2"/>
      <c r="BL70" s="79"/>
      <c r="BM70" s="80"/>
      <c r="BN70" s="80"/>
      <c r="BO70" s="80"/>
      <c r="BP70" s="80"/>
      <c r="BQ70" s="80"/>
      <c r="BR70" s="80"/>
      <c r="BS70" s="80"/>
      <c r="BT70" s="80"/>
      <c r="BU70" s="80"/>
      <c r="BV70" s="80"/>
      <c r="BW70" s="80"/>
      <c r="BX70" s="80"/>
      <c r="BY70" s="80"/>
      <c r="BZ70" s="81"/>
    </row>
    <row r="71" spans="1:78" ht="13.5" customHeight="1" x14ac:dyDescent="0.15">
      <c r="A71" s="2"/>
      <c r="B71" s="17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18"/>
      <c r="BK71" s="2"/>
      <c r="BL71" s="79"/>
      <c r="BM71" s="80"/>
      <c r="BN71" s="80"/>
      <c r="BO71" s="80"/>
      <c r="BP71" s="80"/>
      <c r="BQ71" s="80"/>
      <c r="BR71" s="80"/>
      <c r="BS71" s="80"/>
      <c r="BT71" s="80"/>
      <c r="BU71" s="80"/>
      <c r="BV71" s="80"/>
      <c r="BW71" s="80"/>
      <c r="BX71" s="80"/>
      <c r="BY71" s="80"/>
      <c r="BZ71" s="81"/>
    </row>
    <row r="72" spans="1:78" ht="13.5" customHeight="1" x14ac:dyDescent="0.15">
      <c r="A72" s="2"/>
      <c r="B72" s="17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18"/>
      <c r="BK72" s="2"/>
      <c r="BL72" s="79"/>
      <c r="BM72" s="80"/>
      <c r="BN72" s="80"/>
      <c r="BO72" s="80"/>
      <c r="BP72" s="80"/>
      <c r="BQ72" s="80"/>
      <c r="BR72" s="80"/>
      <c r="BS72" s="80"/>
      <c r="BT72" s="80"/>
      <c r="BU72" s="80"/>
      <c r="BV72" s="80"/>
      <c r="BW72" s="80"/>
      <c r="BX72" s="80"/>
      <c r="BY72" s="80"/>
      <c r="BZ72" s="81"/>
    </row>
    <row r="73" spans="1:78" ht="13.5" customHeight="1" x14ac:dyDescent="0.15">
      <c r="A73" s="2"/>
      <c r="B73" s="17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18"/>
      <c r="BK73" s="2"/>
      <c r="BL73" s="79"/>
      <c r="BM73" s="80"/>
      <c r="BN73" s="80"/>
      <c r="BO73" s="80"/>
      <c r="BP73" s="80"/>
      <c r="BQ73" s="80"/>
      <c r="BR73" s="80"/>
      <c r="BS73" s="80"/>
      <c r="BT73" s="80"/>
      <c r="BU73" s="80"/>
      <c r="BV73" s="80"/>
      <c r="BW73" s="80"/>
      <c r="BX73" s="80"/>
      <c r="BY73" s="80"/>
      <c r="BZ73" s="81"/>
    </row>
    <row r="74" spans="1:78" ht="13.5" customHeight="1" x14ac:dyDescent="0.15">
      <c r="A74" s="2"/>
      <c r="B74" s="17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18"/>
      <c r="BK74" s="2"/>
      <c r="BL74" s="79"/>
      <c r="BM74" s="80"/>
      <c r="BN74" s="80"/>
      <c r="BO74" s="80"/>
      <c r="BP74" s="80"/>
      <c r="BQ74" s="80"/>
      <c r="BR74" s="80"/>
      <c r="BS74" s="80"/>
      <c r="BT74" s="80"/>
      <c r="BU74" s="80"/>
      <c r="BV74" s="80"/>
      <c r="BW74" s="80"/>
      <c r="BX74" s="80"/>
      <c r="BY74" s="80"/>
      <c r="BZ74" s="81"/>
    </row>
    <row r="75" spans="1:78" ht="13.5" customHeight="1" x14ac:dyDescent="0.15">
      <c r="A75" s="2"/>
      <c r="B75" s="17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18"/>
      <c r="BK75" s="2"/>
      <c r="BL75" s="79"/>
      <c r="BM75" s="80"/>
      <c r="BN75" s="80"/>
      <c r="BO75" s="80"/>
      <c r="BP75" s="80"/>
      <c r="BQ75" s="80"/>
      <c r="BR75" s="80"/>
      <c r="BS75" s="80"/>
      <c r="BT75" s="80"/>
      <c r="BU75" s="80"/>
      <c r="BV75" s="80"/>
      <c r="BW75" s="80"/>
      <c r="BX75" s="80"/>
      <c r="BY75" s="80"/>
      <c r="BZ75" s="81"/>
    </row>
    <row r="76" spans="1:78" ht="13.5" customHeight="1" x14ac:dyDescent="0.15">
      <c r="A76" s="2"/>
      <c r="B76" s="17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18"/>
      <c r="BK76" s="2"/>
      <c r="BL76" s="79"/>
      <c r="BM76" s="80"/>
      <c r="BN76" s="80"/>
      <c r="BO76" s="80"/>
      <c r="BP76" s="80"/>
      <c r="BQ76" s="80"/>
      <c r="BR76" s="80"/>
      <c r="BS76" s="80"/>
      <c r="BT76" s="80"/>
      <c r="BU76" s="80"/>
      <c r="BV76" s="80"/>
      <c r="BW76" s="80"/>
      <c r="BX76" s="80"/>
      <c r="BY76" s="80"/>
      <c r="BZ76" s="81"/>
    </row>
    <row r="77" spans="1:78" ht="13.5" customHeight="1" x14ac:dyDescent="0.15">
      <c r="A77" s="2"/>
      <c r="B77" s="17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18"/>
      <c r="BK77" s="2"/>
      <c r="BL77" s="79"/>
      <c r="BM77" s="80"/>
      <c r="BN77" s="80"/>
      <c r="BO77" s="80"/>
      <c r="BP77" s="80"/>
      <c r="BQ77" s="80"/>
      <c r="BR77" s="80"/>
      <c r="BS77" s="80"/>
      <c r="BT77" s="80"/>
      <c r="BU77" s="80"/>
      <c r="BV77" s="80"/>
      <c r="BW77" s="80"/>
      <c r="BX77" s="80"/>
      <c r="BY77" s="80"/>
      <c r="BZ77" s="81"/>
    </row>
    <row r="78" spans="1:78" ht="13.5" customHeight="1" x14ac:dyDescent="0.15">
      <c r="A78" s="2"/>
      <c r="B78" s="17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18"/>
      <c r="BK78" s="2"/>
      <c r="BL78" s="79"/>
      <c r="BM78" s="80"/>
      <c r="BN78" s="80"/>
      <c r="BO78" s="80"/>
      <c r="BP78" s="80"/>
      <c r="BQ78" s="80"/>
      <c r="BR78" s="80"/>
      <c r="BS78" s="80"/>
      <c r="BT78" s="80"/>
      <c r="BU78" s="80"/>
      <c r="BV78" s="80"/>
      <c r="BW78" s="80"/>
      <c r="BX78" s="80"/>
      <c r="BY78" s="80"/>
      <c r="BZ78" s="81"/>
    </row>
    <row r="79" spans="1:78" ht="13.5" customHeight="1" x14ac:dyDescent="0.15">
      <c r="A79" s="2"/>
      <c r="B79" s="17"/>
      <c r="C79" s="82" t="s">
        <v>37</v>
      </c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19"/>
      <c r="V79" s="19"/>
      <c r="W79" s="82" t="s">
        <v>38</v>
      </c>
      <c r="X79" s="82"/>
      <c r="Y79" s="82"/>
      <c r="Z79" s="82"/>
      <c r="AA79" s="82"/>
      <c r="AB79" s="82"/>
      <c r="AC79" s="82"/>
      <c r="AD79" s="82"/>
      <c r="AE79" s="82"/>
      <c r="AF79" s="82"/>
      <c r="AG79" s="82"/>
      <c r="AH79" s="82"/>
      <c r="AI79" s="82"/>
      <c r="AJ79" s="82"/>
      <c r="AK79" s="82"/>
      <c r="AL79" s="82"/>
      <c r="AM79" s="82"/>
      <c r="AN79" s="82"/>
      <c r="AO79" s="19"/>
      <c r="AP79" s="19"/>
      <c r="AQ79" s="82" t="s">
        <v>39</v>
      </c>
      <c r="AR79" s="82"/>
      <c r="AS79" s="82"/>
      <c r="AT79" s="82"/>
      <c r="AU79" s="82"/>
      <c r="AV79" s="82"/>
      <c r="AW79" s="82"/>
      <c r="AX79" s="82"/>
      <c r="AY79" s="82"/>
      <c r="AZ79" s="82"/>
      <c r="BA79" s="82"/>
      <c r="BB79" s="82"/>
      <c r="BC79" s="82"/>
      <c r="BD79" s="82"/>
      <c r="BE79" s="82"/>
      <c r="BF79" s="82"/>
      <c r="BG79" s="82"/>
      <c r="BH79" s="82"/>
      <c r="BI79" s="4"/>
      <c r="BJ79" s="18"/>
      <c r="BK79" s="2"/>
      <c r="BL79" s="79"/>
      <c r="BM79" s="80"/>
      <c r="BN79" s="80"/>
      <c r="BO79" s="80"/>
      <c r="BP79" s="80"/>
      <c r="BQ79" s="80"/>
      <c r="BR79" s="80"/>
      <c r="BS79" s="80"/>
      <c r="BT79" s="80"/>
      <c r="BU79" s="80"/>
      <c r="BV79" s="80"/>
      <c r="BW79" s="80"/>
      <c r="BX79" s="80"/>
      <c r="BY79" s="80"/>
      <c r="BZ79" s="81"/>
    </row>
    <row r="80" spans="1:78" ht="13.5" customHeight="1" x14ac:dyDescent="0.15">
      <c r="A80" s="2"/>
      <c r="B80" s="17"/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2"/>
      <c r="Q80" s="82"/>
      <c r="R80" s="82"/>
      <c r="S80" s="82"/>
      <c r="T80" s="82"/>
      <c r="U80" s="19"/>
      <c r="V80" s="19"/>
      <c r="W80" s="82"/>
      <c r="X80" s="82"/>
      <c r="Y80" s="82"/>
      <c r="Z80" s="82"/>
      <c r="AA80" s="82"/>
      <c r="AB80" s="82"/>
      <c r="AC80" s="82"/>
      <c r="AD80" s="82"/>
      <c r="AE80" s="82"/>
      <c r="AF80" s="82"/>
      <c r="AG80" s="82"/>
      <c r="AH80" s="82"/>
      <c r="AI80" s="82"/>
      <c r="AJ80" s="82"/>
      <c r="AK80" s="82"/>
      <c r="AL80" s="82"/>
      <c r="AM80" s="82"/>
      <c r="AN80" s="82"/>
      <c r="AO80" s="19"/>
      <c r="AP80" s="19"/>
      <c r="AQ80" s="82"/>
      <c r="AR80" s="82"/>
      <c r="AS80" s="82"/>
      <c r="AT80" s="82"/>
      <c r="AU80" s="82"/>
      <c r="AV80" s="82"/>
      <c r="AW80" s="82"/>
      <c r="AX80" s="82"/>
      <c r="AY80" s="82"/>
      <c r="AZ80" s="82"/>
      <c r="BA80" s="82"/>
      <c r="BB80" s="82"/>
      <c r="BC80" s="82"/>
      <c r="BD80" s="82"/>
      <c r="BE80" s="82"/>
      <c r="BF80" s="82"/>
      <c r="BG80" s="82"/>
      <c r="BH80" s="82"/>
      <c r="BI80" s="4"/>
      <c r="BJ80" s="18"/>
      <c r="BK80" s="2"/>
      <c r="BL80" s="79"/>
      <c r="BM80" s="80"/>
      <c r="BN80" s="80"/>
      <c r="BO80" s="80"/>
      <c r="BP80" s="80"/>
      <c r="BQ80" s="80"/>
      <c r="BR80" s="80"/>
      <c r="BS80" s="80"/>
      <c r="BT80" s="80"/>
      <c r="BU80" s="80"/>
      <c r="BV80" s="80"/>
      <c r="BW80" s="80"/>
      <c r="BX80" s="80"/>
      <c r="BY80" s="80"/>
      <c r="BZ80" s="81"/>
    </row>
    <row r="81" spans="1:78" ht="13.5" customHeight="1" x14ac:dyDescent="0.15">
      <c r="A81" s="2"/>
      <c r="B81" s="17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4"/>
      <c r="V81" s="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4"/>
      <c r="AP81" s="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4"/>
      <c r="BJ81" s="18"/>
      <c r="BK81" s="2"/>
      <c r="BL81" s="79"/>
      <c r="BM81" s="80"/>
      <c r="BN81" s="80"/>
      <c r="BO81" s="80"/>
      <c r="BP81" s="80"/>
      <c r="BQ81" s="80"/>
      <c r="BR81" s="80"/>
      <c r="BS81" s="80"/>
      <c r="BT81" s="80"/>
      <c r="BU81" s="80"/>
      <c r="BV81" s="80"/>
      <c r="BW81" s="80"/>
      <c r="BX81" s="80"/>
      <c r="BY81" s="80"/>
      <c r="BZ81" s="81"/>
    </row>
    <row r="82" spans="1:78" ht="13.5" customHeight="1" x14ac:dyDescent="0.15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83"/>
      <c r="BM82" s="84"/>
      <c r="BN82" s="84"/>
      <c r="BO82" s="84"/>
      <c r="BP82" s="84"/>
      <c r="BQ82" s="84"/>
      <c r="BR82" s="84"/>
      <c r="BS82" s="84"/>
      <c r="BT82" s="84"/>
      <c r="BU82" s="84"/>
      <c r="BV82" s="84"/>
      <c r="BW82" s="84"/>
      <c r="BX82" s="84"/>
      <c r="BY82" s="84"/>
      <c r="BZ82" s="85"/>
    </row>
    <row r="83" spans="1:78" x14ac:dyDescent="0.15">
      <c r="C83" s="25" t="s">
        <v>40</v>
      </c>
    </row>
    <row r="84" spans="1:78" hidden="1" x14ac:dyDescent="0.15">
      <c r="B84" s="26" t="s">
        <v>41</v>
      </c>
      <c r="C84" s="26"/>
      <c r="D84" s="26"/>
      <c r="E84" s="26" t="s">
        <v>42</v>
      </c>
      <c r="F84" s="26" t="s">
        <v>43</v>
      </c>
      <c r="G84" s="26" t="s">
        <v>44</v>
      </c>
      <c r="H84" s="26" t="s">
        <v>45</v>
      </c>
      <c r="I84" s="26" t="s">
        <v>46</v>
      </c>
      <c r="J84" s="26" t="s">
        <v>47</v>
      </c>
      <c r="K84" s="26" t="s">
        <v>48</v>
      </c>
      <c r="L84" s="26" t="s">
        <v>49</v>
      </c>
      <c r="M84" s="26" t="s">
        <v>50</v>
      </c>
      <c r="N84" s="26" t="s">
        <v>51</v>
      </c>
      <c r="O84" s="26" t="s">
        <v>52</v>
      </c>
    </row>
    <row r="85" spans="1:78" hidden="1" x14ac:dyDescent="0.15">
      <c r="B85" s="26"/>
      <c r="C85" s="26"/>
      <c r="D85" s="26"/>
      <c r="E85" s="26" t="str">
        <f>データ!AH6</f>
        <v>【113.39】</v>
      </c>
      <c r="F85" s="26" t="str">
        <f>データ!AS6</f>
        <v>【0.85】</v>
      </c>
      <c r="G85" s="26" t="str">
        <f>データ!BD6</f>
        <v>【264.34】</v>
      </c>
      <c r="H85" s="26" t="str">
        <f>データ!BO6</f>
        <v>【274.27】</v>
      </c>
      <c r="I85" s="26" t="str">
        <f>データ!BZ6</f>
        <v>【104.36】</v>
      </c>
      <c r="J85" s="26" t="str">
        <f>データ!CK6</f>
        <v>【165.71】</v>
      </c>
      <c r="K85" s="26" t="str">
        <f>データ!CV6</f>
        <v>【60.41】</v>
      </c>
      <c r="L85" s="26" t="str">
        <f>データ!DG6</f>
        <v>【89.93】</v>
      </c>
      <c r="M85" s="26" t="str">
        <f>データ!DR6</f>
        <v>【48.12】</v>
      </c>
      <c r="N85" s="26" t="str">
        <f>データ!EC6</f>
        <v>【15.89】</v>
      </c>
      <c r="O85" s="26" t="str">
        <f>データ!EN6</f>
        <v>【0.69】</v>
      </c>
    </row>
  </sheetData>
  <sheetProtection algorithmName="SHA-512" hashValue="XwK+cGPPaAsO3kUSmw0eAILmrLuNzplPZxOBA7JW+dC/3ulneUuRQR8jnn65sR8kLC+MEcrHAmE8EXz1xPQjVA==" saltValue="hUSotJdKlYh0fMygUOPEyA==" spinCount="100000" sheet="1" objects="1" scenarios="1" formatCells="0" formatColumns="0" formatRows="0"/>
  <mergeCells count="55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>
      <selection activeCell="M8" sqref="M8"/>
    </sheetView>
  </sheetViews>
  <sheetFormatPr defaultRowHeight="13.5" x14ac:dyDescent="0.15"/>
  <cols>
    <col min="2" max="144" width="11.875" customWidth="1"/>
  </cols>
  <sheetData>
    <row r="1" spans="1:144" x14ac:dyDescent="0.15">
      <c r="A1" t="s">
        <v>53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>
        <v>1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/>
      <c r="AI1" s="27">
        <v>1</v>
      </c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/>
      <c r="AT1" s="27">
        <v>1</v>
      </c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/>
      <c r="BE1" s="27">
        <v>1</v>
      </c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/>
      <c r="BP1" s="27">
        <v>1</v>
      </c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/>
      <c r="CA1" s="27">
        <v>1</v>
      </c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/>
      <c r="CL1" s="27">
        <v>1</v>
      </c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/>
      <c r="CW1" s="27">
        <v>1</v>
      </c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/>
      <c r="DH1" s="27">
        <v>1</v>
      </c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/>
      <c r="DS1" s="27">
        <v>1</v>
      </c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/>
      <c r="ED1" s="27">
        <v>1</v>
      </c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/>
    </row>
    <row r="2" spans="1:144" x14ac:dyDescent="0.15">
      <c r="A2" s="28" t="s">
        <v>54</v>
      </c>
      <c r="B2" s="28">
        <f>COLUMN()-1</f>
        <v>1</v>
      </c>
      <c r="C2" s="28">
        <f t="shared" ref="C2:BR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ref="BS2:ED2" si="1">COLUMN()-1</f>
        <v>70</v>
      </c>
      <c r="BT2" s="28">
        <f t="shared" si="1"/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ref="EE2:EN2" si="2">COLUMN()-1</f>
        <v>134</v>
      </c>
      <c r="EF2" s="28">
        <f t="shared" si="2"/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</row>
    <row r="3" spans="1:144" x14ac:dyDescent="0.15">
      <c r="A3" s="28" t="s">
        <v>55</v>
      </c>
      <c r="B3" s="29" t="s">
        <v>56</v>
      </c>
      <c r="C3" s="29" t="s">
        <v>57</v>
      </c>
      <c r="D3" s="29" t="s">
        <v>58</v>
      </c>
      <c r="E3" s="29" t="s">
        <v>59</v>
      </c>
      <c r="F3" s="29" t="s">
        <v>60</v>
      </c>
      <c r="G3" s="29" t="s">
        <v>61</v>
      </c>
      <c r="H3" s="87" t="s">
        <v>62</v>
      </c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9"/>
      <c r="X3" s="93" t="s">
        <v>63</v>
      </c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 t="s">
        <v>35</v>
      </c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</row>
    <row r="4" spans="1:144" x14ac:dyDescent="0.15">
      <c r="A4" s="28" t="s">
        <v>64</v>
      </c>
      <c r="B4" s="30"/>
      <c r="C4" s="30"/>
      <c r="D4" s="30"/>
      <c r="E4" s="30"/>
      <c r="F4" s="30"/>
      <c r="G4" s="30"/>
      <c r="H4" s="90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2"/>
      <c r="X4" s="86" t="s">
        <v>65</v>
      </c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 t="s">
        <v>66</v>
      </c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 t="s">
        <v>67</v>
      </c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 t="s">
        <v>68</v>
      </c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 t="s">
        <v>69</v>
      </c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 t="s">
        <v>70</v>
      </c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 t="s">
        <v>71</v>
      </c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 t="s">
        <v>72</v>
      </c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 t="s">
        <v>73</v>
      </c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 t="s">
        <v>74</v>
      </c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 t="s">
        <v>75</v>
      </c>
      <c r="EE4" s="86"/>
      <c r="EF4" s="86"/>
      <c r="EG4" s="86"/>
      <c r="EH4" s="86"/>
      <c r="EI4" s="86"/>
      <c r="EJ4" s="86"/>
      <c r="EK4" s="86"/>
      <c r="EL4" s="86"/>
      <c r="EM4" s="86"/>
      <c r="EN4" s="86"/>
    </row>
    <row r="5" spans="1:144" x14ac:dyDescent="0.15">
      <c r="A5" s="28" t="s">
        <v>76</v>
      </c>
      <c r="B5" s="31"/>
      <c r="C5" s="31"/>
      <c r="D5" s="31"/>
      <c r="E5" s="31"/>
      <c r="F5" s="31"/>
      <c r="G5" s="31"/>
      <c r="H5" s="32" t="s">
        <v>77</v>
      </c>
      <c r="I5" s="32" t="s">
        <v>78</v>
      </c>
      <c r="J5" s="32" t="s">
        <v>79</v>
      </c>
      <c r="K5" s="32" t="s">
        <v>80</v>
      </c>
      <c r="L5" s="32" t="s">
        <v>81</v>
      </c>
      <c r="M5" s="32" t="s">
        <v>5</v>
      </c>
      <c r="N5" s="32" t="s">
        <v>82</v>
      </c>
      <c r="O5" s="32" t="s">
        <v>83</v>
      </c>
      <c r="P5" s="32" t="s">
        <v>84</v>
      </c>
      <c r="Q5" s="32" t="s">
        <v>85</v>
      </c>
      <c r="R5" s="32" t="s">
        <v>86</v>
      </c>
      <c r="S5" s="32" t="s">
        <v>87</v>
      </c>
      <c r="T5" s="32" t="s">
        <v>88</v>
      </c>
      <c r="U5" s="32" t="s">
        <v>89</v>
      </c>
      <c r="V5" s="32" t="s">
        <v>90</v>
      </c>
      <c r="W5" s="32" t="s">
        <v>91</v>
      </c>
      <c r="X5" s="32" t="s">
        <v>92</v>
      </c>
      <c r="Y5" s="32" t="s">
        <v>93</v>
      </c>
      <c r="Z5" s="32" t="s">
        <v>94</v>
      </c>
      <c r="AA5" s="32" t="s">
        <v>95</v>
      </c>
      <c r="AB5" s="32" t="s">
        <v>96</v>
      </c>
      <c r="AC5" s="32" t="s">
        <v>97</v>
      </c>
      <c r="AD5" s="32" t="s">
        <v>98</v>
      </c>
      <c r="AE5" s="32" t="s">
        <v>99</v>
      </c>
      <c r="AF5" s="32" t="s">
        <v>100</v>
      </c>
      <c r="AG5" s="32" t="s">
        <v>101</v>
      </c>
      <c r="AH5" s="32" t="s">
        <v>41</v>
      </c>
      <c r="AI5" s="32" t="s">
        <v>92</v>
      </c>
      <c r="AJ5" s="32" t="s">
        <v>93</v>
      </c>
      <c r="AK5" s="32" t="s">
        <v>94</v>
      </c>
      <c r="AL5" s="32" t="s">
        <v>95</v>
      </c>
      <c r="AM5" s="32" t="s">
        <v>96</v>
      </c>
      <c r="AN5" s="32" t="s">
        <v>97</v>
      </c>
      <c r="AO5" s="32" t="s">
        <v>98</v>
      </c>
      <c r="AP5" s="32" t="s">
        <v>99</v>
      </c>
      <c r="AQ5" s="32" t="s">
        <v>100</v>
      </c>
      <c r="AR5" s="32" t="s">
        <v>101</v>
      </c>
      <c r="AS5" s="32" t="s">
        <v>102</v>
      </c>
      <c r="AT5" s="32" t="s">
        <v>92</v>
      </c>
      <c r="AU5" s="32" t="s">
        <v>93</v>
      </c>
      <c r="AV5" s="32" t="s">
        <v>94</v>
      </c>
      <c r="AW5" s="32" t="s">
        <v>95</v>
      </c>
      <c r="AX5" s="32" t="s">
        <v>96</v>
      </c>
      <c r="AY5" s="32" t="s">
        <v>97</v>
      </c>
      <c r="AZ5" s="32" t="s">
        <v>98</v>
      </c>
      <c r="BA5" s="32" t="s">
        <v>99</v>
      </c>
      <c r="BB5" s="32" t="s">
        <v>100</v>
      </c>
      <c r="BC5" s="32" t="s">
        <v>101</v>
      </c>
      <c r="BD5" s="32" t="s">
        <v>102</v>
      </c>
      <c r="BE5" s="32" t="s">
        <v>92</v>
      </c>
      <c r="BF5" s="32" t="s">
        <v>93</v>
      </c>
      <c r="BG5" s="32" t="s">
        <v>94</v>
      </c>
      <c r="BH5" s="32" t="s">
        <v>95</v>
      </c>
      <c r="BI5" s="32" t="s">
        <v>96</v>
      </c>
      <c r="BJ5" s="32" t="s">
        <v>97</v>
      </c>
      <c r="BK5" s="32" t="s">
        <v>98</v>
      </c>
      <c r="BL5" s="32" t="s">
        <v>99</v>
      </c>
      <c r="BM5" s="32" t="s">
        <v>100</v>
      </c>
      <c r="BN5" s="32" t="s">
        <v>101</v>
      </c>
      <c r="BO5" s="32" t="s">
        <v>102</v>
      </c>
      <c r="BP5" s="32" t="s">
        <v>92</v>
      </c>
      <c r="BQ5" s="32" t="s">
        <v>93</v>
      </c>
      <c r="BR5" s="32" t="s">
        <v>94</v>
      </c>
      <c r="BS5" s="32" t="s">
        <v>95</v>
      </c>
      <c r="BT5" s="32" t="s">
        <v>96</v>
      </c>
      <c r="BU5" s="32" t="s">
        <v>97</v>
      </c>
      <c r="BV5" s="32" t="s">
        <v>98</v>
      </c>
      <c r="BW5" s="32" t="s">
        <v>99</v>
      </c>
      <c r="BX5" s="32" t="s">
        <v>100</v>
      </c>
      <c r="BY5" s="32" t="s">
        <v>101</v>
      </c>
      <c r="BZ5" s="32" t="s">
        <v>102</v>
      </c>
      <c r="CA5" s="32" t="s">
        <v>92</v>
      </c>
      <c r="CB5" s="32" t="s">
        <v>93</v>
      </c>
      <c r="CC5" s="32" t="s">
        <v>94</v>
      </c>
      <c r="CD5" s="32" t="s">
        <v>95</v>
      </c>
      <c r="CE5" s="32" t="s">
        <v>96</v>
      </c>
      <c r="CF5" s="32" t="s">
        <v>97</v>
      </c>
      <c r="CG5" s="32" t="s">
        <v>98</v>
      </c>
      <c r="CH5" s="32" t="s">
        <v>99</v>
      </c>
      <c r="CI5" s="32" t="s">
        <v>100</v>
      </c>
      <c r="CJ5" s="32" t="s">
        <v>101</v>
      </c>
      <c r="CK5" s="32" t="s">
        <v>102</v>
      </c>
      <c r="CL5" s="32" t="s">
        <v>92</v>
      </c>
      <c r="CM5" s="32" t="s">
        <v>93</v>
      </c>
      <c r="CN5" s="32" t="s">
        <v>94</v>
      </c>
      <c r="CO5" s="32" t="s">
        <v>95</v>
      </c>
      <c r="CP5" s="32" t="s">
        <v>96</v>
      </c>
      <c r="CQ5" s="32" t="s">
        <v>97</v>
      </c>
      <c r="CR5" s="32" t="s">
        <v>98</v>
      </c>
      <c r="CS5" s="32" t="s">
        <v>99</v>
      </c>
      <c r="CT5" s="32" t="s">
        <v>100</v>
      </c>
      <c r="CU5" s="32" t="s">
        <v>101</v>
      </c>
      <c r="CV5" s="32" t="s">
        <v>102</v>
      </c>
      <c r="CW5" s="32" t="s">
        <v>92</v>
      </c>
      <c r="CX5" s="32" t="s">
        <v>93</v>
      </c>
      <c r="CY5" s="32" t="s">
        <v>94</v>
      </c>
      <c r="CZ5" s="32" t="s">
        <v>95</v>
      </c>
      <c r="DA5" s="32" t="s">
        <v>96</v>
      </c>
      <c r="DB5" s="32" t="s">
        <v>97</v>
      </c>
      <c r="DC5" s="32" t="s">
        <v>98</v>
      </c>
      <c r="DD5" s="32" t="s">
        <v>99</v>
      </c>
      <c r="DE5" s="32" t="s">
        <v>100</v>
      </c>
      <c r="DF5" s="32" t="s">
        <v>101</v>
      </c>
      <c r="DG5" s="32" t="s">
        <v>102</v>
      </c>
      <c r="DH5" s="32" t="s">
        <v>92</v>
      </c>
      <c r="DI5" s="32" t="s">
        <v>93</v>
      </c>
      <c r="DJ5" s="32" t="s">
        <v>94</v>
      </c>
      <c r="DK5" s="32" t="s">
        <v>95</v>
      </c>
      <c r="DL5" s="32" t="s">
        <v>96</v>
      </c>
      <c r="DM5" s="32" t="s">
        <v>97</v>
      </c>
      <c r="DN5" s="32" t="s">
        <v>98</v>
      </c>
      <c r="DO5" s="32" t="s">
        <v>99</v>
      </c>
      <c r="DP5" s="32" t="s">
        <v>100</v>
      </c>
      <c r="DQ5" s="32" t="s">
        <v>101</v>
      </c>
      <c r="DR5" s="32" t="s">
        <v>102</v>
      </c>
      <c r="DS5" s="32" t="s">
        <v>92</v>
      </c>
      <c r="DT5" s="32" t="s">
        <v>93</v>
      </c>
      <c r="DU5" s="32" t="s">
        <v>94</v>
      </c>
      <c r="DV5" s="32" t="s">
        <v>95</v>
      </c>
      <c r="DW5" s="32" t="s">
        <v>96</v>
      </c>
      <c r="DX5" s="32" t="s">
        <v>97</v>
      </c>
      <c r="DY5" s="32" t="s">
        <v>98</v>
      </c>
      <c r="DZ5" s="32" t="s">
        <v>99</v>
      </c>
      <c r="EA5" s="32" t="s">
        <v>100</v>
      </c>
      <c r="EB5" s="32" t="s">
        <v>101</v>
      </c>
      <c r="EC5" s="32" t="s">
        <v>102</v>
      </c>
      <c r="ED5" s="32" t="s">
        <v>92</v>
      </c>
      <c r="EE5" s="32" t="s">
        <v>93</v>
      </c>
      <c r="EF5" s="32" t="s">
        <v>94</v>
      </c>
      <c r="EG5" s="32" t="s">
        <v>95</v>
      </c>
      <c r="EH5" s="32" t="s">
        <v>96</v>
      </c>
      <c r="EI5" s="32" t="s">
        <v>97</v>
      </c>
      <c r="EJ5" s="32" t="s">
        <v>98</v>
      </c>
      <c r="EK5" s="32" t="s">
        <v>99</v>
      </c>
      <c r="EL5" s="32" t="s">
        <v>100</v>
      </c>
      <c r="EM5" s="32" t="s">
        <v>101</v>
      </c>
      <c r="EN5" s="32" t="s">
        <v>102</v>
      </c>
    </row>
    <row r="6" spans="1:144" s="36" customFormat="1" x14ac:dyDescent="0.15">
      <c r="A6" s="28" t="s">
        <v>103</v>
      </c>
      <c r="B6" s="33">
        <f>B7</f>
        <v>2017</v>
      </c>
      <c r="C6" s="33">
        <f t="shared" ref="C6:W6" si="3">C7</f>
        <v>243434</v>
      </c>
      <c r="D6" s="33">
        <f t="shared" si="3"/>
        <v>46</v>
      </c>
      <c r="E6" s="33">
        <f t="shared" si="3"/>
        <v>1</v>
      </c>
      <c r="F6" s="33">
        <f t="shared" si="3"/>
        <v>0</v>
      </c>
      <c r="G6" s="33">
        <f t="shared" si="3"/>
        <v>1</v>
      </c>
      <c r="H6" s="33" t="str">
        <f t="shared" si="3"/>
        <v>三重県　朝日町</v>
      </c>
      <c r="I6" s="33" t="str">
        <f t="shared" si="3"/>
        <v>法適用</v>
      </c>
      <c r="J6" s="33" t="str">
        <f t="shared" si="3"/>
        <v>水道事業</v>
      </c>
      <c r="K6" s="33" t="str">
        <f t="shared" si="3"/>
        <v>末端給水事業</v>
      </c>
      <c r="L6" s="33" t="str">
        <f t="shared" si="3"/>
        <v>A7</v>
      </c>
      <c r="M6" s="33" t="str">
        <f t="shared" si="3"/>
        <v>非設置</v>
      </c>
      <c r="N6" s="34" t="str">
        <f t="shared" si="3"/>
        <v>-</v>
      </c>
      <c r="O6" s="34">
        <f t="shared" si="3"/>
        <v>53.85</v>
      </c>
      <c r="P6" s="34">
        <f t="shared" si="3"/>
        <v>99.47</v>
      </c>
      <c r="Q6" s="34">
        <f t="shared" si="3"/>
        <v>2894</v>
      </c>
      <c r="R6" s="34">
        <f t="shared" si="3"/>
        <v>10764</v>
      </c>
      <c r="S6" s="34">
        <f t="shared" si="3"/>
        <v>5.99</v>
      </c>
      <c r="T6" s="34">
        <f t="shared" si="3"/>
        <v>1796.99</v>
      </c>
      <c r="U6" s="34">
        <f t="shared" si="3"/>
        <v>10739</v>
      </c>
      <c r="V6" s="34">
        <f t="shared" si="3"/>
        <v>5.99</v>
      </c>
      <c r="W6" s="34">
        <f t="shared" si="3"/>
        <v>1792.82</v>
      </c>
      <c r="X6" s="35">
        <f>IF(X7="",NA(),X7)</f>
        <v>98.26</v>
      </c>
      <c r="Y6" s="35">
        <f t="shared" ref="Y6:AG6" si="4">IF(Y7="",NA(),Y7)</f>
        <v>182.79</v>
      </c>
      <c r="Z6" s="35">
        <f t="shared" si="4"/>
        <v>112.57</v>
      </c>
      <c r="AA6" s="35">
        <f t="shared" si="4"/>
        <v>113.4</v>
      </c>
      <c r="AB6" s="35">
        <f t="shared" si="4"/>
        <v>105.1</v>
      </c>
      <c r="AC6" s="35">
        <f t="shared" si="4"/>
        <v>107.95</v>
      </c>
      <c r="AD6" s="35">
        <f t="shared" si="4"/>
        <v>109.49</v>
      </c>
      <c r="AE6" s="35">
        <f t="shared" si="4"/>
        <v>111.06</v>
      </c>
      <c r="AF6" s="35">
        <f t="shared" si="4"/>
        <v>111.34</v>
      </c>
      <c r="AG6" s="35">
        <f t="shared" si="4"/>
        <v>110.02</v>
      </c>
      <c r="AH6" s="34" t="str">
        <f>IF(AH7="","",IF(AH7="-","【-】","【"&amp;SUBSTITUTE(TEXT(AH7,"#,##0.00"),"-","△")&amp;"】"))</f>
        <v>【113.39】</v>
      </c>
      <c r="AI6" s="35">
        <f>IF(AI7="",NA(),AI7)</f>
        <v>43.83</v>
      </c>
      <c r="AJ6" s="34">
        <f t="shared" ref="AJ6:AR6" si="5">IF(AJ7="",NA(),AJ7)</f>
        <v>0</v>
      </c>
      <c r="AK6" s="34">
        <f t="shared" si="5"/>
        <v>0</v>
      </c>
      <c r="AL6" s="34">
        <f t="shared" si="5"/>
        <v>0</v>
      </c>
      <c r="AM6" s="34">
        <f t="shared" si="5"/>
        <v>0</v>
      </c>
      <c r="AN6" s="35">
        <f t="shared" si="5"/>
        <v>13.47</v>
      </c>
      <c r="AO6" s="35">
        <f t="shared" si="5"/>
        <v>9.49</v>
      </c>
      <c r="AP6" s="35">
        <f t="shared" si="5"/>
        <v>9.35</v>
      </c>
      <c r="AQ6" s="35">
        <f t="shared" si="5"/>
        <v>10.130000000000001</v>
      </c>
      <c r="AR6" s="35">
        <f t="shared" si="5"/>
        <v>7.31</v>
      </c>
      <c r="AS6" s="34" t="str">
        <f>IF(AS7="","",IF(AS7="-","【-】","【"&amp;SUBSTITUTE(TEXT(AS7,"#,##0.00"),"-","△")&amp;"】"))</f>
        <v>【0.85】</v>
      </c>
      <c r="AT6" s="35">
        <f>IF(AT7="",NA(),AT7)</f>
        <v>316.58999999999997</v>
      </c>
      <c r="AU6" s="35">
        <f t="shared" ref="AU6:BC6" si="6">IF(AU7="",NA(),AU7)</f>
        <v>205.14</v>
      </c>
      <c r="AV6" s="35">
        <f t="shared" si="6"/>
        <v>220.39</v>
      </c>
      <c r="AW6" s="35">
        <f t="shared" si="6"/>
        <v>300.14999999999998</v>
      </c>
      <c r="AX6" s="35">
        <f t="shared" si="6"/>
        <v>418.38</v>
      </c>
      <c r="AY6" s="35">
        <f t="shared" si="6"/>
        <v>1081.23</v>
      </c>
      <c r="AZ6" s="35">
        <f t="shared" si="6"/>
        <v>406.37</v>
      </c>
      <c r="BA6" s="35">
        <f t="shared" si="6"/>
        <v>398.29</v>
      </c>
      <c r="BB6" s="35">
        <f t="shared" si="6"/>
        <v>388.67</v>
      </c>
      <c r="BC6" s="35">
        <f t="shared" si="6"/>
        <v>355.27</v>
      </c>
      <c r="BD6" s="34" t="str">
        <f>IF(BD7="","",IF(BD7="-","【-】","【"&amp;SUBSTITUTE(TEXT(BD7,"#,##0.00"),"-","△")&amp;"】"))</f>
        <v>【264.34】</v>
      </c>
      <c r="BE6" s="35">
        <f>IF(BE7="",NA(),BE7)</f>
        <v>460.05</v>
      </c>
      <c r="BF6" s="35">
        <f t="shared" ref="BF6:BN6" si="7">IF(BF7="",NA(),BF7)</f>
        <v>420.02</v>
      </c>
      <c r="BG6" s="35">
        <f t="shared" si="7"/>
        <v>397.69</v>
      </c>
      <c r="BH6" s="35">
        <f t="shared" si="7"/>
        <v>383.78</v>
      </c>
      <c r="BI6" s="35">
        <f t="shared" si="7"/>
        <v>401.89</v>
      </c>
      <c r="BJ6" s="35">
        <f t="shared" si="7"/>
        <v>443.13</v>
      </c>
      <c r="BK6" s="35">
        <f t="shared" si="7"/>
        <v>442.54</v>
      </c>
      <c r="BL6" s="35">
        <f t="shared" si="7"/>
        <v>431</v>
      </c>
      <c r="BM6" s="35">
        <f t="shared" si="7"/>
        <v>422.5</v>
      </c>
      <c r="BN6" s="35">
        <f t="shared" si="7"/>
        <v>458.27</v>
      </c>
      <c r="BO6" s="34" t="str">
        <f>IF(BO7="","",IF(BO7="-","【-】","【"&amp;SUBSTITUTE(TEXT(BO7,"#,##0.00"),"-","△")&amp;"】"))</f>
        <v>【274.27】</v>
      </c>
      <c r="BP6" s="35">
        <f>IF(BP7="",NA(),BP7)</f>
        <v>91.26</v>
      </c>
      <c r="BQ6" s="35">
        <f t="shared" ref="BQ6:BY6" si="8">IF(BQ7="",NA(),BQ7)</f>
        <v>543.72</v>
      </c>
      <c r="BR6" s="35">
        <f t="shared" si="8"/>
        <v>110.07</v>
      </c>
      <c r="BS6" s="35">
        <f t="shared" si="8"/>
        <v>110.79</v>
      </c>
      <c r="BT6" s="35">
        <f t="shared" si="8"/>
        <v>102.22</v>
      </c>
      <c r="BU6" s="35">
        <f t="shared" si="8"/>
        <v>95.4</v>
      </c>
      <c r="BV6" s="35">
        <f t="shared" si="8"/>
        <v>98.6</v>
      </c>
      <c r="BW6" s="35">
        <f t="shared" si="8"/>
        <v>100.82</v>
      </c>
      <c r="BX6" s="35">
        <f t="shared" si="8"/>
        <v>101.64</v>
      </c>
      <c r="BY6" s="35">
        <f t="shared" si="8"/>
        <v>96.77</v>
      </c>
      <c r="BZ6" s="34" t="str">
        <f>IF(BZ7="","",IF(BZ7="-","【-】","【"&amp;SUBSTITUTE(TEXT(BZ7,"#,##0.00"),"-","△")&amp;"】"))</f>
        <v>【104.36】</v>
      </c>
      <c r="CA6" s="35">
        <f>IF(CA7="",NA(),CA7)</f>
        <v>226.98</v>
      </c>
      <c r="CB6" s="35">
        <f t="shared" ref="CB6:CJ6" si="9">IF(CB7="",NA(),CB7)</f>
        <v>38.19</v>
      </c>
      <c r="CC6" s="35">
        <f t="shared" si="9"/>
        <v>187.87</v>
      </c>
      <c r="CD6" s="35">
        <f t="shared" si="9"/>
        <v>184.37</v>
      </c>
      <c r="CE6" s="35">
        <f t="shared" si="9"/>
        <v>183.55</v>
      </c>
      <c r="CF6" s="35">
        <f t="shared" si="9"/>
        <v>186.15</v>
      </c>
      <c r="CG6" s="35">
        <f t="shared" si="9"/>
        <v>181.67</v>
      </c>
      <c r="CH6" s="35">
        <f t="shared" si="9"/>
        <v>179.55</v>
      </c>
      <c r="CI6" s="35">
        <f t="shared" si="9"/>
        <v>179.16</v>
      </c>
      <c r="CJ6" s="35">
        <f t="shared" si="9"/>
        <v>187.18</v>
      </c>
      <c r="CK6" s="34" t="str">
        <f>IF(CK7="","",IF(CK7="-","【-】","【"&amp;SUBSTITUTE(TEXT(CK7,"#,##0.00"),"-","△")&amp;"】"))</f>
        <v>【165.71】</v>
      </c>
      <c r="CL6" s="35">
        <f>IF(CL7="",NA(),CL7)</f>
        <v>67.97</v>
      </c>
      <c r="CM6" s="35">
        <f t="shared" ref="CM6:CU6" si="10">IF(CM7="",NA(),CM7)</f>
        <v>67.72</v>
      </c>
      <c r="CN6" s="35">
        <f t="shared" si="10"/>
        <v>67.27</v>
      </c>
      <c r="CO6" s="35">
        <f t="shared" si="10"/>
        <v>67.61</v>
      </c>
      <c r="CP6" s="35">
        <f t="shared" si="10"/>
        <v>69.95</v>
      </c>
      <c r="CQ6" s="35">
        <f t="shared" si="10"/>
        <v>54.47</v>
      </c>
      <c r="CR6" s="35">
        <f t="shared" si="10"/>
        <v>53.61</v>
      </c>
      <c r="CS6" s="35">
        <f t="shared" si="10"/>
        <v>53.52</v>
      </c>
      <c r="CT6" s="35">
        <f t="shared" si="10"/>
        <v>54.24</v>
      </c>
      <c r="CU6" s="35">
        <f t="shared" si="10"/>
        <v>55.88</v>
      </c>
      <c r="CV6" s="34" t="str">
        <f>IF(CV7="","",IF(CV7="-","【-】","【"&amp;SUBSTITUTE(TEXT(CV7,"#,##0.00"),"-","△")&amp;"】"))</f>
        <v>【60.41】</v>
      </c>
      <c r="CW6" s="35">
        <f>IF(CW7="",NA(),CW7)</f>
        <v>90.35</v>
      </c>
      <c r="CX6" s="35">
        <f t="shared" ref="CX6:DF6" si="11">IF(CX7="",NA(),CX7)</f>
        <v>91.57</v>
      </c>
      <c r="CY6" s="35">
        <f t="shared" si="11"/>
        <v>92.64</v>
      </c>
      <c r="CZ6" s="35">
        <f t="shared" si="11"/>
        <v>91.95</v>
      </c>
      <c r="DA6" s="35">
        <f t="shared" si="11"/>
        <v>91.28</v>
      </c>
      <c r="DB6" s="35">
        <f t="shared" si="11"/>
        <v>81.459999999999994</v>
      </c>
      <c r="DC6" s="35">
        <f t="shared" si="11"/>
        <v>81.31</v>
      </c>
      <c r="DD6" s="35">
        <f t="shared" si="11"/>
        <v>81.459999999999994</v>
      </c>
      <c r="DE6" s="35">
        <f t="shared" si="11"/>
        <v>81.680000000000007</v>
      </c>
      <c r="DF6" s="35">
        <f t="shared" si="11"/>
        <v>80.989999999999995</v>
      </c>
      <c r="DG6" s="34" t="str">
        <f>IF(DG7="","",IF(DG7="-","【-】","【"&amp;SUBSTITUTE(TEXT(DG7,"#,##0.00"),"-","△")&amp;"】"))</f>
        <v>【89.93】</v>
      </c>
      <c r="DH6" s="35">
        <f>IF(DH7="",NA(),DH7)</f>
        <v>43.29</v>
      </c>
      <c r="DI6" s="35">
        <f t="shared" ref="DI6:DQ6" si="12">IF(DI7="",NA(),DI7)</f>
        <v>45.68</v>
      </c>
      <c r="DJ6" s="35">
        <f t="shared" si="12"/>
        <v>47.56</v>
      </c>
      <c r="DK6" s="35">
        <f t="shared" si="12"/>
        <v>49.42</v>
      </c>
      <c r="DL6" s="35">
        <f t="shared" si="12"/>
        <v>50.86</v>
      </c>
      <c r="DM6" s="35">
        <f t="shared" si="12"/>
        <v>38.520000000000003</v>
      </c>
      <c r="DN6" s="35">
        <f t="shared" si="12"/>
        <v>46.67</v>
      </c>
      <c r="DO6" s="35">
        <f t="shared" si="12"/>
        <v>47.7</v>
      </c>
      <c r="DP6" s="35">
        <f t="shared" si="12"/>
        <v>48.14</v>
      </c>
      <c r="DQ6" s="35">
        <f t="shared" si="12"/>
        <v>46.61</v>
      </c>
      <c r="DR6" s="34" t="str">
        <f>IF(DR7="","",IF(DR7="-","【-】","【"&amp;SUBSTITUTE(TEXT(DR7,"#,##0.00"),"-","△")&amp;"】"))</f>
        <v>【48.12】</v>
      </c>
      <c r="DS6" s="35">
        <f>IF(DS7="",NA(),DS7)</f>
        <v>6.71</v>
      </c>
      <c r="DT6" s="35">
        <f t="shared" ref="DT6:EB6" si="13">IF(DT7="",NA(),DT7)</f>
        <v>7.79</v>
      </c>
      <c r="DU6" s="35">
        <f t="shared" si="13"/>
        <v>11.13</v>
      </c>
      <c r="DV6" s="35">
        <f t="shared" si="13"/>
        <v>11.83</v>
      </c>
      <c r="DW6" s="35">
        <f t="shared" si="13"/>
        <v>16.71</v>
      </c>
      <c r="DX6" s="35">
        <f t="shared" si="13"/>
        <v>9.43</v>
      </c>
      <c r="DY6" s="35">
        <f t="shared" si="13"/>
        <v>10.029999999999999</v>
      </c>
      <c r="DZ6" s="35">
        <f t="shared" si="13"/>
        <v>7.26</v>
      </c>
      <c r="EA6" s="35">
        <f t="shared" si="13"/>
        <v>11.13</v>
      </c>
      <c r="EB6" s="35">
        <f t="shared" si="13"/>
        <v>10.84</v>
      </c>
      <c r="EC6" s="34" t="str">
        <f>IF(EC7="","",IF(EC7="-","【-】","【"&amp;SUBSTITUTE(TEXT(EC7,"#,##0.00"),"-","△")&amp;"】"))</f>
        <v>【15.89】</v>
      </c>
      <c r="ED6" s="35">
        <f>IF(ED7="",NA(),ED7)</f>
        <v>0.08</v>
      </c>
      <c r="EE6" s="35">
        <f t="shared" ref="EE6:EM6" si="14">IF(EE7="",NA(),EE7)</f>
        <v>0.39</v>
      </c>
      <c r="EF6" s="35">
        <f t="shared" si="14"/>
        <v>0.45</v>
      </c>
      <c r="EG6" s="35">
        <f t="shared" si="14"/>
        <v>0.89</v>
      </c>
      <c r="EH6" s="35">
        <f t="shared" si="14"/>
        <v>0.51</v>
      </c>
      <c r="EI6" s="35">
        <f t="shared" si="14"/>
        <v>0.71</v>
      </c>
      <c r="EJ6" s="35">
        <f t="shared" si="14"/>
        <v>0.68</v>
      </c>
      <c r="EK6" s="35">
        <f t="shared" si="14"/>
        <v>1.65</v>
      </c>
      <c r="EL6" s="35">
        <f t="shared" si="14"/>
        <v>0.47</v>
      </c>
      <c r="EM6" s="35">
        <f t="shared" si="14"/>
        <v>0.39</v>
      </c>
      <c r="EN6" s="34" t="str">
        <f>IF(EN7="","",IF(EN7="-","【-】","【"&amp;SUBSTITUTE(TEXT(EN7,"#,##0.00"),"-","△")&amp;"】"))</f>
        <v>【0.69】</v>
      </c>
    </row>
    <row r="7" spans="1:144" s="36" customFormat="1" x14ac:dyDescent="0.15">
      <c r="A7" s="28"/>
      <c r="B7" s="37">
        <v>2017</v>
      </c>
      <c r="C7" s="37">
        <v>243434</v>
      </c>
      <c r="D7" s="37">
        <v>46</v>
      </c>
      <c r="E7" s="37">
        <v>1</v>
      </c>
      <c r="F7" s="37">
        <v>0</v>
      </c>
      <c r="G7" s="37">
        <v>1</v>
      </c>
      <c r="H7" s="37" t="s">
        <v>104</v>
      </c>
      <c r="I7" s="37" t="s">
        <v>105</v>
      </c>
      <c r="J7" s="37" t="s">
        <v>106</v>
      </c>
      <c r="K7" s="37" t="s">
        <v>107</v>
      </c>
      <c r="L7" s="37" t="s">
        <v>108</v>
      </c>
      <c r="M7" s="37" t="s">
        <v>115</v>
      </c>
      <c r="N7" s="38" t="s">
        <v>109</v>
      </c>
      <c r="O7" s="38">
        <v>53.85</v>
      </c>
      <c r="P7" s="38">
        <v>99.47</v>
      </c>
      <c r="Q7" s="38">
        <v>2894</v>
      </c>
      <c r="R7" s="38">
        <v>10764</v>
      </c>
      <c r="S7" s="38">
        <v>5.99</v>
      </c>
      <c r="T7" s="38">
        <v>1796.99</v>
      </c>
      <c r="U7" s="38">
        <v>10739</v>
      </c>
      <c r="V7" s="38">
        <v>5.99</v>
      </c>
      <c r="W7" s="38">
        <v>1792.82</v>
      </c>
      <c r="X7" s="38">
        <v>98.26</v>
      </c>
      <c r="Y7" s="38">
        <v>182.79</v>
      </c>
      <c r="Z7" s="38">
        <v>112.57</v>
      </c>
      <c r="AA7" s="38">
        <v>113.4</v>
      </c>
      <c r="AB7" s="38">
        <v>105.1</v>
      </c>
      <c r="AC7" s="38">
        <v>107.95</v>
      </c>
      <c r="AD7" s="38">
        <v>109.49</v>
      </c>
      <c r="AE7" s="38">
        <v>111.06</v>
      </c>
      <c r="AF7" s="38">
        <v>111.34</v>
      </c>
      <c r="AG7" s="38">
        <v>110.02</v>
      </c>
      <c r="AH7" s="38">
        <v>113.39</v>
      </c>
      <c r="AI7" s="38">
        <v>43.83</v>
      </c>
      <c r="AJ7" s="38">
        <v>0</v>
      </c>
      <c r="AK7" s="38">
        <v>0</v>
      </c>
      <c r="AL7" s="38">
        <v>0</v>
      </c>
      <c r="AM7" s="38">
        <v>0</v>
      </c>
      <c r="AN7" s="38">
        <v>13.47</v>
      </c>
      <c r="AO7" s="38">
        <v>9.49</v>
      </c>
      <c r="AP7" s="38">
        <v>9.35</v>
      </c>
      <c r="AQ7" s="38">
        <v>10.130000000000001</v>
      </c>
      <c r="AR7" s="38">
        <v>7.31</v>
      </c>
      <c r="AS7" s="38">
        <v>0.85</v>
      </c>
      <c r="AT7" s="38">
        <v>316.58999999999997</v>
      </c>
      <c r="AU7" s="38">
        <v>205.14</v>
      </c>
      <c r="AV7" s="38">
        <v>220.39</v>
      </c>
      <c r="AW7" s="38">
        <v>300.14999999999998</v>
      </c>
      <c r="AX7" s="38">
        <v>418.38</v>
      </c>
      <c r="AY7" s="38">
        <v>1081.23</v>
      </c>
      <c r="AZ7" s="38">
        <v>406.37</v>
      </c>
      <c r="BA7" s="38">
        <v>398.29</v>
      </c>
      <c r="BB7" s="38">
        <v>388.67</v>
      </c>
      <c r="BC7" s="38">
        <v>355.27</v>
      </c>
      <c r="BD7" s="38">
        <v>264.33999999999997</v>
      </c>
      <c r="BE7" s="38">
        <v>460.05</v>
      </c>
      <c r="BF7" s="38">
        <v>420.02</v>
      </c>
      <c r="BG7" s="38">
        <v>397.69</v>
      </c>
      <c r="BH7" s="38">
        <v>383.78</v>
      </c>
      <c r="BI7" s="38">
        <v>401.89</v>
      </c>
      <c r="BJ7" s="38">
        <v>443.13</v>
      </c>
      <c r="BK7" s="38">
        <v>442.54</v>
      </c>
      <c r="BL7" s="38">
        <v>431</v>
      </c>
      <c r="BM7" s="38">
        <v>422.5</v>
      </c>
      <c r="BN7" s="38">
        <v>458.27</v>
      </c>
      <c r="BO7" s="38">
        <v>274.27</v>
      </c>
      <c r="BP7" s="38">
        <v>91.26</v>
      </c>
      <c r="BQ7" s="38">
        <v>543.72</v>
      </c>
      <c r="BR7" s="38">
        <v>110.07</v>
      </c>
      <c r="BS7" s="38">
        <v>110.79</v>
      </c>
      <c r="BT7" s="38">
        <v>102.22</v>
      </c>
      <c r="BU7" s="38">
        <v>95.4</v>
      </c>
      <c r="BV7" s="38">
        <v>98.6</v>
      </c>
      <c r="BW7" s="38">
        <v>100.82</v>
      </c>
      <c r="BX7" s="38">
        <v>101.64</v>
      </c>
      <c r="BY7" s="38">
        <v>96.77</v>
      </c>
      <c r="BZ7" s="38">
        <v>104.36</v>
      </c>
      <c r="CA7" s="38">
        <v>226.98</v>
      </c>
      <c r="CB7" s="38">
        <v>38.19</v>
      </c>
      <c r="CC7" s="38">
        <v>187.87</v>
      </c>
      <c r="CD7" s="38">
        <v>184.37</v>
      </c>
      <c r="CE7" s="38">
        <v>183.55</v>
      </c>
      <c r="CF7" s="38">
        <v>186.15</v>
      </c>
      <c r="CG7" s="38">
        <v>181.67</v>
      </c>
      <c r="CH7" s="38">
        <v>179.55</v>
      </c>
      <c r="CI7" s="38">
        <v>179.16</v>
      </c>
      <c r="CJ7" s="38">
        <v>187.18</v>
      </c>
      <c r="CK7" s="38">
        <v>165.71</v>
      </c>
      <c r="CL7" s="38">
        <v>67.97</v>
      </c>
      <c r="CM7" s="38">
        <v>67.72</v>
      </c>
      <c r="CN7" s="38">
        <v>67.27</v>
      </c>
      <c r="CO7" s="38">
        <v>67.61</v>
      </c>
      <c r="CP7" s="38">
        <v>69.95</v>
      </c>
      <c r="CQ7" s="38">
        <v>54.47</v>
      </c>
      <c r="CR7" s="38">
        <v>53.61</v>
      </c>
      <c r="CS7" s="38">
        <v>53.52</v>
      </c>
      <c r="CT7" s="38">
        <v>54.24</v>
      </c>
      <c r="CU7" s="38">
        <v>55.88</v>
      </c>
      <c r="CV7" s="38">
        <v>60.41</v>
      </c>
      <c r="CW7" s="38">
        <v>90.35</v>
      </c>
      <c r="CX7" s="38">
        <v>91.57</v>
      </c>
      <c r="CY7" s="38">
        <v>92.64</v>
      </c>
      <c r="CZ7" s="38">
        <v>91.95</v>
      </c>
      <c r="DA7" s="38">
        <v>91.28</v>
      </c>
      <c r="DB7" s="38">
        <v>81.459999999999994</v>
      </c>
      <c r="DC7" s="38">
        <v>81.31</v>
      </c>
      <c r="DD7" s="38">
        <v>81.459999999999994</v>
      </c>
      <c r="DE7" s="38">
        <v>81.680000000000007</v>
      </c>
      <c r="DF7" s="38">
        <v>80.989999999999995</v>
      </c>
      <c r="DG7" s="38">
        <v>89.93</v>
      </c>
      <c r="DH7" s="38">
        <v>43.29</v>
      </c>
      <c r="DI7" s="38">
        <v>45.68</v>
      </c>
      <c r="DJ7" s="38">
        <v>47.56</v>
      </c>
      <c r="DK7" s="38">
        <v>49.42</v>
      </c>
      <c r="DL7" s="38">
        <v>50.86</v>
      </c>
      <c r="DM7" s="38">
        <v>38.520000000000003</v>
      </c>
      <c r="DN7" s="38">
        <v>46.67</v>
      </c>
      <c r="DO7" s="38">
        <v>47.7</v>
      </c>
      <c r="DP7" s="38">
        <v>48.14</v>
      </c>
      <c r="DQ7" s="38">
        <v>46.61</v>
      </c>
      <c r="DR7" s="38">
        <v>48.12</v>
      </c>
      <c r="DS7" s="38">
        <v>6.71</v>
      </c>
      <c r="DT7" s="38">
        <v>7.79</v>
      </c>
      <c r="DU7" s="38">
        <v>11.13</v>
      </c>
      <c r="DV7" s="38">
        <v>11.83</v>
      </c>
      <c r="DW7" s="38">
        <v>16.71</v>
      </c>
      <c r="DX7" s="38">
        <v>9.43</v>
      </c>
      <c r="DY7" s="38">
        <v>10.029999999999999</v>
      </c>
      <c r="DZ7" s="38">
        <v>7.26</v>
      </c>
      <c r="EA7" s="38">
        <v>11.13</v>
      </c>
      <c r="EB7" s="38">
        <v>10.84</v>
      </c>
      <c r="EC7" s="38">
        <v>15.89</v>
      </c>
      <c r="ED7" s="38">
        <v>0.08</v>
      </c>
      <c r="EE7" s="38">
        <v>0.39</v>
      </c>
      <c r="EF7" s="38">
        <v>0.45</v>
      </c>
      <c r="EG7" s="38">
        <v>0.89</v>
      </c>
      <c r="EH7" s="38">
        <v>0.51</v>
      </c>
      <c r="EI7" s="38">
        <v>0.71</v>
      </c>
      <c r="EJ7" s="38">
        <v>0.68</v>
      </c>
      <c r="EK7" s="38">
        <v>1.65</v>
      </c>
      <c r="EL7" s="38">
        <v>0.47</v>
      </c>
      <c r="EM7" s="38">
        <v>0.39</v>
      </c>
      <c r="EN7" s="38">
        <v>0.69</v>
      </c>
    </row>
    <row r="8" spans="1:144" x14ac:dyDescent="0.15">
      <c r="X8" s="39"/>
      <c r="Y8" s="39"/>
      <c r="Z8" s="39"/>
      <c r="AA8" s="39"/>
      <c r="AB8" s="39"/>
      <c r="AC8" s="39"/>
      <c r="AD8" s="39"/>
      <c r="AE8" s="39"/>
      <c r="AF8" s="39"/>
      <c r="AG8" s="39"/>
      <c r="AH8" s="40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40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40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40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40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40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40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40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40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40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40"/>
    </row>
    <row r="9" spans="1:144" x14ac:dyDescent="0.15">
      <c r="A9" s="41"/>
      <c r="B9" s="41" t="s">
        <v>110</v>
      </c>
      <c r="C9" s="41" t="s">
        <v>111</v>
      </c>
      <c r="D9" s="41" t="s">
        <v>112</v>
      </c>
      <c r="E9" s="41" t="s">
        <v>113</v>
      </c>
      <c r="F9" s="41" t="s">
        <v>114</v>
      </c>
      <c r="X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4" x14ac:dyDescent="0.15">
      <c r="A10" s="41" t="s">
        <v>56</v>
      </c>
      <c r="B10" s="42">
        <f>DATEVALUE($B$6-4&amp;"年1月1日")</f>
        <v>41275</v>
      </c>
      <c r="C10" s="42">
        <f>DATEVALUE($B$6-3&amp;"年1月1日")</f>
        <v>41640</v>
      </c>
      <c r="D10" s="42">
        <f>DATEVALUE($B$6-2&amp;"年1月1日")</f>
        <v>42005</v>
      </c>
      <c r="E10" s="42">
        <f>DATEVALUE($B$6-1&amp;"年1月1日")</f>
        <v>42370</v>
      </c>
      <c r="F10" s="42">
        <f>DATEVALUE($B$6&amp;"年1月1日")</f>
        <v>42736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Windows ユーザー</cp:lastModifiedBy>
  <dcterms:created xsi:type="dcterms:W3CDTF">2018-12-03T08:33:23Z</dcterms:created>
  <dcterms:modified xsi:type="dcterms:W3CDTF">2019-02-04T01:30:02Z</dcterms:modified>
  <cp:category/>
</cp:coreProperties>
</file>